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和市バドミントン協会ＨＰ\掲載用2026\"/>
    </mc:Choice>
  </mc:AlternateContent>
  <xr:revisionPtr revIDLastSave="0" documentId="8_{0EB1A401-131E-4D3E-95DC-7EDDD78DCBFB}" xr6:coauthVersionLast="47" xr6:coauthVersionMax="47" xr10:uidLastSave="{00000000-0000-0000-0000-000000000000}"/>
  <bookViews>
    <workbookView xWindow="830" yWindow="530" windowWidth="16240" windowHeight="10270" xr2:uid="{55D1A3D4-C0E7-4066-AB28-68C1137E5D7D}"/>
  </bookViews>
  <sheets>
    <sheet name="トリプルスOP団体戦" sheetId="1" r:id="rId1"/>
  </sheets>
  <definedNames>
    <definedName name="_xlnm.Print_Area" localSheetId="0">トリプルスOP団体戦!$A$1:$P$22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2" i="1" l="1"/>
  <c r="AU22" i="1"/>
  <c r="AT22" i="1"/>
  <c r="AQ22" i="1"/>
  <c r="AO22" i="1"/>
  <c r="AM22" i="1"/>
  <c r="AL22" i="1"/>
  <c r="AK22" i="1"/>
  <c r="AJ22" i="1"/>
  <c r="AI22" i="1"/>
  <c r="AH22" i="1"/>
  <c r="AF22" i="1"/>
  <c r="AE22" i="1"/>
  <c r="Z22" i="1"/>
  <c r="AA22" i="1" s="1"/>
  <c r="AV21" i="1"/>
  <c r="AU21" i="1"/>
  <c r="AT21" i="1"/>
  <c r="AQ21" i="1"/>
  <c r="AO21" i="1"/>
  <c r="AM21" i="1"/>
  <c r="AL21" i="1"/>
  <c r="AK21" i="1"/>
  <c r="AJ21" i="1"/>
  <c r="AI21" i="1"/>
  <c r="AH21" i="1"/>
  <c r="AF21" i="1"/>
  <c r="AE21" i="1"/>
  <c r="AA21" i="1"/>
  <c r="Z21" i="1"/>
  <c r="AV20" i="1"/>
  <c r="AU20" i="1"/>
  <c r="AT20" i="1"/>
  <c r="AQ20" i="1"/>
  <c r="AO20" i="1"/>
  <c r="AM20" i="1"/>
  <c r="AL20" i="1"/>
  <c r="AK20" i="1"/>
  <c r="AJ20" i="1"/>
  <c r="AI20" i="1"/>
  <c r="AH20" i="1"/>
  <c r="AF20" i="1"/>
  <c r="AE20" i="1"/>
  <c r="Z20" i="1"/>
  <c r="AA20" i="1" s="1"/>
  <c r="AV19" i="1"/>
  <c r="AU19" i="1"/>
  <c r="AT19" i="1"/>
  <c r="AQ19" i="1"/>
  <c r="AO19" i="1"/>
  <c r="AM19" i="1"/>
  <c r="AL19" i="1"/>
  <c r="AK19" i="1"/>
  <c r="AJ19" i="1"/>
  <c r="AI19" i="1"/>
  <c r="AH19" i="1"/>
  <c r="AF19" i="1"/>
  <c r="AE19" i="1"/>
  <c r="Z19" i="1"/>
  <c r="AA19" i="1" s="1"/>
  <c r="AV18" i="1"/>
  <c r="AU18" i="1"/>
  <c r="AT18" i="1"/>
  <c r="AQ18" i="1"/>
  <c r="AO18" i="1"/>
  <c r="AM18" i="1"/>
  <c r="AL18" i="1"/>
  <c r="AK18" i="1"/>
  <c r="AJ18" i="1"/>
  <c r="AI18" i="1"/>
  <c r="AH18" i="1"/>
  <c r="AF18" i="1"/>
  <c r="AE18" i="1"/>
  <c r="Z18" i="1"/>
  <c r="AA18" i="1" s="1"/>
  <c r="AV17" i="1"/>
  <c r="AU17" i="1"/>
  <c r="AT17" i="1"/>
  <c r="AQ17" i="1"/>
  <c r="AO17" i="1"/>
  <c r="AM17" i="1"/>
  <c r="AL17" i="1"/>
  <c r="AK17" i="1"/>
  <c r="AJ17" i="1"/>
  <c r="AI17" i="1"/>
  <c r="AH17" i="1"/>
  <c r="AF17" i="1"/>
  <c r="AE17" i="1"/>
  <c r="AA17" i="1"/>
  <c r="Z17" i="1"/>
  <c r="AV16" i="1"/>
  <c r="AU16" i="1"/>
  <c r="AT16" i="1"/>
  <c r="AQ16" i="1"/>
  <c r="AO16" i="1"/>
  <c r="AM16" i="1"/>
  <c r="AL16" i="1"/>
  <c r="AK16" i="1"/>
  <c r="AJ16" i="1"/>
  <c r="AI16" i="1"/>
  <c r="AH16" i="1"/>
  <c r="AF16" i="1"/>
  <c r="AE16" i="1"/>
  <c r="Z16" i="1"/>
  <c r="AA16" i="1" s="1"/>
  <c r="AV15" i="1"/>
  <c r="AU15" i="1"/>
  <c r="AT15" i="1"/>
  <c r="AQ15" i="1"/>
  <c r="AO15" i="1"/>
  <c r="AM15" i="1"/>
  <c r="AL15" i="1"/>
  <c r="AK15" i="1"/>
  <c r="AJ15" i="1"/>
  <c r="AI15" i="1"/>
  <c r="AH15" i="1"/>
  <c r="AF15" i="1"/>
  <c r="AE15" i="1"/>
  <c r="Z15" i="1"/>
  <c r="AA15" i="1" s="1"/>
  <c r="AV14" i="1"/>
  <c r="AU14" i="1"/>
  <c r="AT14" i="1"/>
  <c r="AQ14" i="1"/>
  <c r="AO14" i="1"/>
  <c r="AM14" i="1"/>
  <c r="AL14" i="1"/>
  <c r="AK14" i="1"/>
  <c r="AJ14" i="1"/>
  <c r="AI14" i="1"/>
  <c r="AH14" i="1"/>
  <c r="AF14" i="1"/>
  <c r="AE14" i="1"/>
  <c r="Z14" i="1"/>
  <c r="AA14" i="1" s="1"/>
  <c r="AV13" i="1"/>
  <c r="AU13" i="1"/>
  <c r="AT13" i="1"/>
  <c r="AQ13" i="1"/>
  <c r="AO13" i="1"/>
  <c r="AM13" i="1"/>
  <c r="AL13" i="1"/>
  <c r="AK13" i="1"/>
  <c r="AJ13" i="1"/>
  <c r="AI13" i="1"/>
  <c r="AH13" i="1"/>
  <c r="AF13" i="1"/>
  <c r="AE13" i="1"/>
  <c r="Z13" i="1"/>
  <c r="AA13" i="1" s="1"/>
  <c r="Z12" i="1"/>
  <c r="AA12" i="1" s="1"/>
  <c r="Z11" i="1"/>
  <c r="AA11" i="1" s="1"/>
  <c r="Z10" i="1"/>
  <c r="AA10" i="1" s="1"/>
  <c r="I9" i="1"/>
  <c r="K8" i="1"/>
  <c r="O13" i="1" s="1"/>
  <c r="AW13" i="1" s="1"/>
  <c r="I8" i="1"/>
  <c r="G8" i="1"/>
  <c r="I13" i="1"/>
  <c r="I12" i="1"/>
  <c r="G11" i="1"/>
  <c r="I21" i="1"/>
  <c r="I17" i="1"/>
  <c r="I20" i="1"/>
  <c r="I22" i="1"/>
  <c r="I16" i="1"/>
  <c r="I18" i="1"/>
  <c r="G13" i="1"/>
  <c r="I14" i="1"/>
  <c r="I11" i="1"/>
  <c r="E4" i="1"/>
  <c r="I19" i="1"/>
  <c r="I15" i="1"/>
  <c r="AP14" i="1" l="1"/>
  <c r="AP18" i="1"/>
  <c r="AP22" i="1"/>
  <c r="AP17" i="1"/>
  <c r="AP21" i="1"/>
  <c r="AP13" i="1"/>
  <c r="AP15" i="1"/>
  <c r="AP19" i="1"/>
  <c r="AG21" i="1"/>
  <c r="AG17" i="1"/>
  <c r="AG20" i="1"/>
  <c r="AG16" i="1"/>
  <c r="AG22" i="1"/>
  <c r="AG18" i="1"/>
  <c r="AG14" i="1"/>
  <c r="AG13" i="1"/>
  <c r="AG19" i="1"/>
  <c r="AG15" i="1"/>
  <c r="AR19" i="1"/>
  <c r="AR15" i="1"/>
  <c r="AR22" i="1"/>
  <c r="AR18" i="1"/>
  <c r="AR14" i="1"/>
  <c r="AR13" i="1"/>
  <c r="AR20" i="1"/>
  <c r="AR16" i="1"/>
  <c r="AR21" i="1"/>
  <c r="AR17" i="1"/>
  <c r="AP16" i="1"/>
  <c r="AP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B83CFF7C-88DB-42C5-913A-88B8BF022DEB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5AD584CA-1BF2-4BD1-AE45-BBEF472605D7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11" authorId="0" shapeId="0" xr:uid="{19BE21C4-7288-4719-8399-577DE5088AF5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K11" authorId="0" shapeId="0" xr:uid="{33C0C3DC-ECE1-4460-B62C-435A79BE6E85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1" authorId="0" shapeId="0" xr:uid="{783A5C39-0BAD-4927-81CF-493547616622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K12" authorId="0" shapeId="0" xr:uid="{7127B61D-884A-4A06-B2EE-1E304FE71308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2" authorId="0" shapeId="0" xr:uid="{38E3E701-69A0-4B50-9739-C54FA44EA864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D13" authorId="0" shapeId="0" xr:uid="{B3A06157-298F-4644-A524-CCE4D2365D1E}">
      <text>
        <r>
          <rPr>
            <sz val="10"/>
            <color indexed="81"/>
            <rFont val="HG丸ｺﾞｼｯｸM-PRO"/>
            <family val="3"/>
            <charset val="128"/>
          </rPr>
          <t>▼をクリックし、表示されるリストから選択</t>
        </r>
      </text>
    </comment>
    <comment ref="E13" authorId="0" shapeId="0" xr:uid="{1FA9DFF4-A576-491E-B0F6-8310163B087F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K13" authorId="0" shapeId="0" xr:uid="{510ACCA5-254D-49F6-AF06-37C723F89C5C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3" authorId="0" shapeId="0" xr:uid="{AA63A768-AB44-4158-85F0-16361E704996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13" authorId="0" shapeId="0" xr:uid="{98E69F91-98C5-44F6-AF88-38C4A51E49B1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14" authorId="0" shapeId="0" xr:uid="{A0A6E7B5-7D60-4088-9ECA-E59D8A34E4F7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4" authorId="0" shapeId="0" xr:uid="{27351CAC-2B0C-4609-B385-5D24567BA09F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14" authorId="0" shapeId="0" xr:uid="{2B46F09A-8DE3-4921-8E34-0948A77436E0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15" authorId="0" shapeId="0" xr:uid="{EC287661-76D6-429E-A329-AF73991FF0AF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5" authorId="0" shapeId="0" xr:uid="{56725F62-A595-421A-8666-6DB8D009BDF0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15" authorId="0" shapeId="0" xr:uid="{CF066C90-4B33-4132-86ED-0CD69868B9CB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16" authorId="0" shapeId="0" xr:uid="{29D46E84-497D-4960-A4A8-14573CAEBD59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6" authorId="0" shapeId="0" xr:uid="{FC6D48D4-01F1-4691-8383-99479797E9F2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16" authorId="0" shapeId="0" xr:uid="{2C71F026-531A-4FE1-AD5B-BC5DD9C9E099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17" authorId="0" shapeId="0" xr:uid="{3E0296FC-20A2-42AB-A15B-A8D2008102CA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7" authorId="0" shapeId="0" xr:uid="{4682A747-C6E0-45CA-A868-179EDFF7282A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17" authorId="0" shapeId="0" xr:uid="{03AEB369-C125-49E9-BABE-00CA96C37F4B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18" authorId="0" shapeId="0" xr:uid="{205B9672-1594-4002-8541-66EC1976BA84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8" authorId="0" shapeId="0" xr:uid="{5F8FD13E-29B0-40FD-92CB-705E0854B98C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18" authorId="0" shapeId="0" xr:uid="{7AD1BB40-53EB-47CF-B5AE-B6FC9513E295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19" authorId="0" shapeId="0" xr:uid="{ED97BBBF-73CA-446D-B7EE-E94F93EDC94F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19" authorId="0" shapeId="0" xr:uid="{AAB9F1A9-F407-4FEC-B686-3038C53228EE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19" authorId="0" shapeId="0" xr:uid="{0DE8ED3F-8781-4BE6-9CF4-80D73316B768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20" authorId="0" shapeId="0" xr:uid="{91E14863-94E0-4211-A5AC-B42D92CAC2AF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20" authorId="0" shapeId="0" xr:uid="{D2CE5CF8-87B5-4ABF-96AC-4F3007AC6BE8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20" authorId="0" shapeId="0" xr:uid="{E510103A-409C-48FE-87D6-698A7A9418C8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21" authorId="0" shapeId="0" xr:uid="{C1843FC1-9141-411B-B252-D8EAFFBF836C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21" authorId="0" shapeId="0" xr:uid="{1A2C0315-31A6-4F88-954B-70DF383A3122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21" authorId="0" shapeId="0" xr:uid="{3D743222-1DA5-4B9C-A048-230242D2DDDA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  <comment ref="K22" authorId="0" shapeId="0" xr:uid="{E293F172-33E9-4300-81C9-D6276069DC05}">
      <text>
        <r>
          <rPr>
            <sz val="11"/>
            <color indexed="81"/>
            <rFont val="HG丸ｺﾞｼｯｸM-PRO"/>
            <family val="3"/>
            <charset val="128"/>
          </rPr>
          <t xml:space="preserve">県レディース登録時のランクを選択して下さい
</t>
        </r>
        <r>
          <rPr>
            <sz val="9"/>
            <color indexed="81"/>
            <rFont val="HG丸ｺﾞｼｯｸM-PRO"/>
            <family val="3"/>
            <charset val="128"/>
          </rPr>
          <t>（登録されていない方は自己申告ランク）</t>
        </r>
      </text>
    </comment>
    <comment ref="L22" authorId="0" shapeId="0" xr:uid="{13D3912B-3510-42DD-A192-C27807E09485}">
      <text>
        <r>
          <rPr>
            <sz val="10"/>
            <color indexed="81"/>
            <rFont val="HG丸ｺﾞｼｯｸM-PRO"/>
            <family val="3"/>
            <charset val="128"/>
          </rPr>
          <t>大和協会登録者：</t>
        </r>
        <r>
          <rPr>
            <b/>
            <sz val="10"/>
            <color indexed="81"/>
            <rFont val="HG丸ｺﾞｼｯｸM-PRO"/>
            <family val="3"/>
            <charset val="128"/>
          </rPr>
          <t>○</t>
        </r>
        <r>
          <rPr>
            <sz val="10"/>
            <color indexed="81"/>
            <rFont val="HG丸ｺﾞｼｯｸM-PRO"/>
            <family val="3"/>
            <charset val="128"/>
          </rPr>
          <t xml:space="preserve">
を選択してください。</t>
        </r>
      </text>
    </comment>
    <comment ref="N22" authorId="0" shapeId="0" xr:uid="{B0F61812-53E9-4B9C-B483-FE81BBB1A3A7}">
      <text>
        <r>
          <rPr>
            <sz val="10"/>
            <color indexed="81"/>
            <rFont val="HG丸ｺﾞｼｯｸM-PRO"/>
            <family val="3"/>
            <charset val="128"/>
          </rPr>
          <t>シニアクラスに申込みの場合は年齢を入力してください。</t>
        </r>
      </text>
    </comment>
  </commentList>
</comments>
</file>

<file path=xl/sharedStrings.xml><?xml version="1.0" encoding="utf-8"?>
<sst xmlns="http://schemas.openxmlformats.org/spreadsheetml/2006/main" count="70" uniqueCount="60">
  <si>
    <t>＜大和市レディーストリプルスオープン団体戦 参加申込書＞</t>
    <rPh sb="1" eb="4">
      <t>ヤマトシ</t>
    </rPh>
    <rPh sb="18" eb="21">
      <t>ダンタイセン</t>
    </rPh>
    <rPh sb="22" eb="24">
      <t>サンカ</t>
    </rPh>
    <rPh sb="24" eb="27">
      <t>モウシコミショ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</si>
  <si>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</si>
  <si>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</si>
  <si>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非登録者</t>
    <rPh sb="0" eb="4">
      <t>ヒトウロクシャ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</si>
  <si>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</si>
  <si>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</si>
  <si>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</si>
  <si>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責任者ﾌﾘｶﾞﾅ</t>
    <rPh sb="0" eb="3">
      <t>セキニンシャ</t>
    </rPh>
    <phoneticPr fontId="5"/>
  </si>
  <si>
    <t>苗字と氏名の間に全角文字で「空白」を入力してください</t>
    <phoneticPr fontId="7"/>
  </si>
  <si>
    <t>所属</t>
    <rPh sb="0" eb="2">
      <t>ショゾク</t>
    </rPh>
    <phoneticPr fontId="5"/>
  </si>
  <si>
    <t>A</t>
    <phoneticPr fontId="7"/>
  </si>
  <si>
    <t>当日年齢60歳以上となっています。</t>
    <rPh sb="0" eb="2">
      <t>トウジツ</t>
    </rPh>
    <rPh sb="2" eb="4">
      <t>ネンレイ</t>
    </rPh>
    <rPh sb="6" eb="7">
      <t>サイ</t>
    </rPh>
    <rPh sb="7" eb="9">
      <t>イジョウ</t>
    </rPh>
    <phoneticPr fontId="7"/>
  </si>
  <si>
    <t>メールアドレス</t>
    <phoneticPr fontId="5"/>
  </si>
  <si>
    <t>B</t>
    <phoneticPr fontId="7"/>
  </si>
  <si>
    <t>電話番号</t>
    <rPh sb="0" eb="2">
      <t>デンワ</t>
    </rPh>
    <rPh sb="2" eb="4">
      <t>バンゴウ</t>
    </rPh>
    <phoneticPr fontId="5"/>
  </si>
  <si>
    <t>C</t>
    <phoneticPr fontId="5"/>
  </si>
  <si>
    <t>領収書</t>
    <rPh sb="0" eb="3">
      <t>リョウシュウショ</t>
    </rPh>
    <phoneticPr fontId="5"/>
  </si>
  <si>
    <t>不要</t>
  </si>
  <si>
    <t>シニア</t>
    <phoneticPr fontId="5"/>
  </si>
  <si>
    <t>種目</t>
    <rPh sb="0" eb="2">
      <t>シュモク</t>
    </rPh>
    <phoneticPr fontId="7"/>
  </si>
  <si>
    <t>チーム名</t>
    <rPh sb="3" eb="4">
      <t>メイ</t>
    </rPh>
    <phoneticPr fontId="5"/>
  </si>
  <si>
    <t>チームフリガナ</t>
    <phoneticPr fontId="7"/>
  </si>
  <si>
    <t>氏　名</t>
    <rPh sb="0" eb="1">
      <t>シ</t>
    </rPh>
    <rPh sb="2" eb="3">
      <t>ナ</t>
    </rPh>
    <phoneticPr fontId="5"/>
  </si>
  <si>
    <t>シメイフリガナ</t>
    <phoneticPr fontId="7"/>
  </si>
  <si>
    <t>所属クラブ名</t>
    <rPh sb="0" eb="2">
      <t>ショゾク</t>
    </rPh>
    <rPh sb="5" eb="6">
      <t>メイ</t>
    </rPh>
    <phoneticPr fontId="5"/>
  </si>
  <si>
    <t>県レランク</t>
    <rPh sb="0" eb="1">
      <t>ケン</t>
    </rPh>
    <phoneticPr fontId="7"/>
  </si>
  <si>
    <t>大和協会登録</t>
    <rPh sb="0" eb="2">
      <t>ヤマト</t>
    </rPh>
    <rPh sb="2" eb="4">
      <t>キョウカイ</t>
    </rPh>
    <rPh sb="4" eb="6">
      <t>トウロク</t>
    </rPh>
    <phoneticPr fontId="7"/>
  </si>
  <si>
    <t>区分</t>
    <rPh sb="0" eb="2">
      <t>クブン</t>
    </rPh>
    <phoneticPr fontId="7"/>
  </si>
  <si>
    <t>シニア</t>
    <phoneticPr fontId="7"/>
  </si>
  <si>
    <t>参加料</t>
    <rPh sb="0" eb="3">
      <t>サンカリョウ</t>
    </rPh>
    <phoneticPr fontId="7"/>
  </si>
  <si>
    <t>例</t>
    <rPh sb="0" eb="1">
      <t>レイ</t>
    </rPh>
    <phoneticPr fontId="5"/>
  </si>
  <si>
    <t>シニア</t>
  </si>
  <si>
    <t>YAMATO</t>
    <phoneticPr fontId="5"/>
  </si>
  <si>
    <t>大和　秋子</t>
    <rPh sb="0" eb="2">
      <t>ヤマト</t>
    </rPh>
    <rPh sb="3" eb="5">
      <t>アキコ</t>
    </rPh>
    <phoneticPr fontId="5"/>
  </si>
  <si>
    <t>大和クラブ</t>
    <rPh sb="0" eb="2">
      <t>ヤマト</t>
    </rPh>
    <phoneticPr fontId="5"/>
  </si>
  <si>
    <t>初級</t>
  </si>
  <si>
    <t>○</t>
  </si>
  <si>
    <t>女</t>
    <rPh sb="0" eb="1">
      <t>オンナ</t>
    </rPh>
    <phoneticPr fontId="7"/>
  </si>
  <si>
    <t>大和　花子</t>
    <rPh sb="0" eb="2">
      <t>ヤマト</t>
    </rPh>
    <rPh sb="3" eb="5">
      <t>ハナコ</t>
    </rPh>
    <phoneticPr fontId="5"/>
  </si>
  <si>
    <t>C</t>
  </si>
  <si>
    <t>申込年月日</t>
    <rPh sb="0" eb="2">
      <t>モウシコミ</t>
    </rPh>
    <rPh sb="2" eb="5">
      <t>ネンガッピ</t>
    </rPh>
    <phoneticPr fontId="5"/>
  </si>
  <si>
    <t>所属</t>
  </si>
  <si>
    <t>せきにんしゃ</t>
    <phoneticPr fontId="5"/>
  </si>
  <si>
    <t>申込責任者</t>
  </si>
  <si>
    <t>メールアドレス</t>
  </si>
  <si>
    <t>連絡先</t>
  </si>
  <si>
    <t>領収</t>
  </si>
  <si>
    <t>No.</t>
    <phoneticPr fontId="5"/>
  </si>
  <si>
    <t>種目</t>
  </si>
  <si>
    <t>ランク</t>
  </si>
  <si>
    <t>氏名</t>
    <phoneticPr fontId="5"/>
  </si>
  <si>
    <t>シメイ</t>
    <phoneticPr fontId="5"/>
  </si>
  <si>
    <t>ﾁｰﾑ</t>
    <phoneticPr fontId="5"/>
  </si>
  <si>
    <t>高校生</t>
  </si>
  <si>
    <t>協会登録者</t>
  </si>
  <si>
    <t>ｼﾆｱ</t>
    <phoneticPr fontId="5"/>
  </si>
  <si>
    <t>親子</t>
  </si>
  <si>
    <t>参加料</t>
  </si>
  <si>
    <t>監督or連絡先</t>
    <rPh sb="0" eb="2">
      <t>カントク</t>
    </rPh>
    <rPh sb="4" eb="7">
      <t>レンラクサキ</t>
    </rPh>
    <phoneticPr fontId="5"/>
  </si>
  <si>
    <t>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</si>
</sst>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登録外人数　&quot;#,##0&quot;名&quot;"/>
    <numFmt numFmtId="177" formatCode="&quot;＝　参加費　&quot;#,##0&quot;円&quot;"/>
    <numFmt numFmtId="178" formatCode="#,##0&quot;円&quot;"/>
    <numFmt numFmtId="179" formatCode="#"/>
    <numFmt numFmtId="180" formatCode="#,##0_ "/>
  </numFmts>
  <fonts count="24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Meiryo UI"/>
      <family val="2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9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u/>
      <sz val="10"/>
      <color theme="10"/>
      <name val="HG丸ｺﾞｼｯｸM-PRO"/>
      <family val="3"/>
      <charset val="128"/>
    </font>
    <font>
      <u/>
      <sz val="10"/>
      <color theme="10"/>
      <name val="メイリオ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HG丸ｺﾞｼｯｸM-PRO"/>
      <family val="3"/>
      <charset val="128"/>
    </font>
    <font>
      <sz val="9"/>
      <color indexed="81"/>
      <name val="HG丸ｺﾞｼｯｸM-PRO"/>
      <family val="3"/>
      <charset val="128"/>
    </font>
    <font>
      <sz val="10"/>
      <color indexed="81"/>
      <name val="HG丸ｺﾞｼｯｸM-PRO"/>
      <family val="3"/>
      <charset val="128"/>
    </font>
    <font>
      <b/>
      <sz val="10"/>
      <color indexed="8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>
      <alignment vertical="center"/>
    </xf>
    <xf numFmtId="0" fontId="2" fillId="2" borderId="0" xfId="2" applyFont="1" applyFill="1" applyAlignment="1">
      <alignment shrinkToFit="1"/>
    </xf>
    <xf numFmtId="0" fontId="2" fillId="0" borderId="0" xfId="2" applyFont="1" applyAlignment="1">
      <alignment shrinkToFit="1"/>
    </xf>
    <xf numFmtId="0" fontId="2" fillId="0" borderId="1" xfId="2" applyFont="1" applyBorder="1" applyAlignment="1">
      <alignment horizontal="center" shrinkToFit="1"/>
    </xf>
    <xf numFmtId="0" fontId="8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shrinkToFit="1"/>
    </xf>
    <xf numFmtId="0" fontId="10" fillId="2" borderId="0" xfId="2" applyFont="1" applyFill="1" applyAlignment="1">
      <alignment vertical="center" shrinkToFit="1"/>
    </xf>
    <xf numFmtId="0" fontId="2" fillId="2" borderId="0" xfId="2" applyFont="1" applyFill="1" applyAlignment="1">
      <alignment vertical="center" shrinkToFit="1"/>
    </xf>
    <xf numFmtId="0" fontId="11" fillId="2" borderId="0" xfId="2" applyFont="1" applyFill="1" applyAlignment="1">
      <alignment shrinkToFit="1"/>
    </xf>
    <xf numFmtId="0" fontId="2" fillId="2" borderId="0" xfId="2" applyFont="1" applyFill="1" applyAlignment="1">
      <alignment horizontal="center" shrinkToFit="1"/>
    </xf>
    <xf numFmtId="0" fontId="12" fillId="0" borderId="1" xfId="2" applyFont="1" applyBorder="1" applyAlignment="1">
      <alignment horizontal="center" shrinkToFit="1"/>
    </xf>
    <xf numFmtId="0" fontId="11" fillId="2" borderId="0" xfId="2" applyFont="1" applyFill="1" applyAlignment="1">
      <alignment vertical="center" shrinkToFit="1"/>
    </xf>
    <xf numFmtId="0" fontId="2" fillId="0" borderId="1" xfId="2" applyFont="1" applyBorder="1" applyAlignment="1">
      <alignment shrinkToFit="1"/>
    </xf>
    <xf numFmtId="0" fontId="2" fillId="0" borderId="0" xfId="2" applyFont="1"/>
    <xf numFmtId="0" fontId="10" fillId="2" borderId="19" xfId="2" applyFont="1" applyFill="1" applyBorder="1" applyAlignment="1">
      <alignment vertical="center" shrinkToFit="1"/>
    </xf>
    <xf numFmtId="0" fontId="11" fillId="2" borderId="0" xfId="2" applyFont="1" applyFill="1" applyAlignment="1">
      <alignment horizontal="center" vertical="center" shrinkToFit="1"/>
    </xf>
    <xf numFmtId="0" fontId="2" fillId="2" borderId="21" xfId="2" applyFont="1" applyFill="1" applyBorder="1" applyAlignment="1">
      <alignment vertical="center" shrinkToFit="1"/>
    </xf>
    <xf numFmtId="0" fontId="10" fillId="2" borderId="23" xfId="2" applyFont="1" applyFill="1" applyBorder="1" applyAlignment="1">
      <alignment vertical="center" shrinkToFit="1"/>
    </xf>
    <xf numFmtId="0" fontId="2" fillId="2" borderId="0" xfId="2" applyFont="1" applyFill="1" applyAlignment="1">
      <alignment horizontal="center" vertical="center" shrinkToFit="1"/>
    </xf>
    <xf numFmtId="0" fontId="2" fillId="2" borderId="29" xfId="2" applyFont="1" applyFill="1" applyBorder="1" applyAlignment="1">
      <alignment horizontal="center" vertical="center" shrinkToFit="1"/>
    </xf>
    <xf numFmtId="0" fontId="2" fillId="2" borderId="30" xfId="2" applyFont="1" applyFill="1" applyBorder="1" applyAlignment="1">
      <alignment horizontal="center" vertical="center" shrinkToFit="1"/>
    </xf>
    <xf numFmtId="0" fontId="2" fillId="2" borderId="31" xfId="2" applyFont="1" applyFill="1" applyBorder="1" applyAlignment="1">
      <alignment horizontal="center" vertical="center" textRotation="255" shrinkToFit="1"/>
    </xf>
    <xf numFmtId="0" fontId="2" fillId="2" borderId="32" xfId="2" applyFont="1" applyFill="1" applyBorder="1" applyAlignment="1">
      <alignment horizontal="center" vertical="center" shrinkToFit="1"/>
    </xf>
    <xf numFmtId="0" fontId="11" fillId="2" borderId="33" xfId="2" applyFont="1" applyFill="1" applyBorder="1" applyAlignment="1">
      <alignment horizontal="center" vertical="center" shrinkToFit="1"/>
    </xf>
    <xf numFmtId="0" fontId="11" fillId="2" borderId="31" xfId="2" applyFont="1" applyFill="1" applyBorder="1" applyAlignment="1">
      <alignment horizontal="center" vertical="center" wrapText="1" shrinkToFit="1"/>
    </xf>
    <xf numFmtId="0" fontId="17" fillId="2" borderId="31" xfId="2" applyFont="1" applyFill="1" applyBorder="1" applyAlignment="1">
      <alignment horizontal="center" vertical="center" textRotation="255" wrapText="1" shrinkToFit="1"/>
    </xf>
    <xf numFmtId="0" fontId="11" fillId="2" borderId="31" xfId="2" applyFont="1" applyFill="1" applyBorder="1" applyAlignment="1">
      <alignment horizontal="center" vertical="center" textRotation="255" wrapText="1" shrinkToFit="1"/>
    </xf>
    <xf numFmtId="0" fontId="2" fillId="2" borderId="34" xfId="2" applyFont="1" applyFill="1" applyBorder="1" applyAlignment="1">
      <alignment horizontal="center" vertical="center" wrapText="1" shrinkToFit="1"/>
    </xf>
    <xf numFmtId="0" fontId="2" fillId="0" borderId="0" xfId="2" applyFont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2" fillId="0" borderId="2" xfId="2" applyFont="1" applyBorder="1" applyAlignment="1">
      <alignment horizontal="center" vertical="center" shrinkToFit="1"/>
    </xf>
    <xf numFmtId="0" fontId="11" fillId="3" borderId="35" xfId="2" applyFont="1" applyFill="1" applyBorder="1" applyAlignment="1">
      <alignment horizontal="center" vertical="center" shrinkToFit="1"/>
    </xf>
    <xf numFmtId="0" fontId="2" fillId="3" borderId="5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center" vertical="center" shrinkToFit="1"/>
    </xf>
    <xf numFmtId="0" fontId="2" fillId="3" borderId="39" xfId="2" applyFont="1" applyFill="1" applyBorder="1" applyAlignment="1">
      <alignment horizontal="center" vertical="center" shrinkToFit="1"/>
    </xf>
    <xf numFmtId="0" fontId="2" fillId="0" borderId="0" xfId="2" applyFont="1" applyAlignment="1">
      <alignment horizontal="center" shrinkToFit="1"/>
    </xf>
    <xf numFmtId="179" fontId="2" fillId="0" borderId="0" xfId="2" applyNumberFormat="1" applyFont="1" applyAlignment="1">
      <alignment shrinkToFit="1"/>
    </xf>
    <xf numFmtId="0" fontId="8" fillId="0" borderId="2" xfId="2" applyFont="1" applyBorder="1" applyAlignment="1">
      <alignment horizontal="left" vertical="center" shrinkToFit="1"/>
    </xf>
    <xf numFmtId="0" fontId="2" fillId="0" borderId="2" xfId="2" applyFont="1" applyBorder="1" applyAlignment="1">
      <alignment horizontal="center" shrinkToFit="1"/>
    </xf>
    <xf numFmtId="0" fontId="11" fillId="3" borderId="40" xfId="2" applyFont="1" applyFill="1" applyBorder="1" applyAlignment="1">
      <alignment horizontal="center" vertical="center" shrinkToFit="1"/>
    </xf>
    <xf numFmtId="0" fontId="2" fillId="3" borderId="45" xfId="2" applyFont="1" applyFill="1" applyBorder="1" applyAlignment="1">
      <alignment horizontal="center" vertical="center" shrinkToFit="1"/>
    </xf>
    <xf numFmtId="0" fontId="11" fillId="3" borderId="46" xfId="2" applyFont="1" applyFill="1" applyBorder="1" applyAlignment="1">
      <alignment horizontal="center" vertical="center" shrinkToFit="1"/>
    </xf>
    <xf numFmtId="0" fontId="2" fillId="3" borderId="26" xfId="2" applyFont="1" applyFill="1" applyBorder="1" applyAlignment="1">
      <alignment horizontal="center" vertical="center" shrinkToFit="1"/>
    </xf>
    <xf numFmtId="0" fontId="2" fillId="3" borderId="47" xfId="2" applyFont="1" applyFill="1" applyBorder="1" applyAlignment="1">
      <alignment horizontal="center" vertical="center" shrinkToFit="1"/>
    </xf>
    <xf numFmtId="0" fontId="0" fillId="4" borderId="49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11" fillId="0" borderId="35" xfId="2" applyFont="1" applyBorder="1" applyAlignment="1">
      <alignment horizontal="center" vertical="center" shrinkToFit="1"/>
    </xf>
    <xf numFmtId="0" fontId="2" fillId="0" borderId="5" xfId="2" applyFont="1" applyBorder="1" applyAlignment="1" applyProtection="1">
      <alignment horizontal="center" vertical="center" shrinkToFit="1"/>
      <protection locked="0"/>
    </xf>
    <xf numFmtId="0" fontId="11" fillId="0" borderId="38" xfId="2" applyFont="1" applyBorder="1" applyAlignment="1" applyProtection="1">
      <alignment horizontal="center" vertical="center" shrinkToFit="1"/>
      <protection locked="0"/>
    </xf>
    <xf numFmtId="0" fontId="2" fillId="2" borderId="39" xfId="2" applyFont="1" applyFill="1" applyBorder="1" applyAlignment="1" applyProtection="1">
      <alignment horizontal="center" vertical="center" shrinkToFit="1"/>
      <protection locked="0"/>
    </xf>
    <xf numFmtId="0" fontId="2" fillId="0" borderId="51" xfId="2" applyFont="1" applyBorder="1" applyAlignment="1">
      <alignment shrinkToFit="1"/>
    </xf>
    <xf numFmtId="14" fontId="0" fillId="0" borderId="9" xfId="0" applyNumberForma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49" fontId="0" fillId="0" borderId="52" xfId="0" applyNumberForma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80" fontId="0" fillId="0" borderId="49" xfId="0" applyNumberFormat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11" fillId="0" borderId="53" xfId="2" applyFont="1" applyBorder="1" applyAlignment="1">
      <alignment horizontal="center" vertical="center" shrinkToFit="1"/>
    </xf>
    <xf numFmtId="0" fontId="2" fillId="0" borderId="22" xfId="2" applyFont="1" applyBorder="1" applyAlignment="1" applyProtection="1">
      <alignment horizontal="center" vertical="center" shrinkToFit="1"/>
      <protection locked="0"/>
    </xf>
    <xf numFmtId="0" fontId="11" fillId="0" borderId="57" xfId="2" applyFont="1" applyBorder="1" applyAlignment="1" applyProtection="1">
      <alignment horizontal="center" vertical="center" shrinkToFit="1"/>
      <protection locked="0"/>
    </xf>
    <xf numFmtId="0" fontId="2" fillId="2" borderId="1" xfId="2" applyFont="1" applyFill="1" applyBorder="1" applyAlignment="1" applyProtection="1">
      <alignment horizontal="center" vertical="center" shrinkToFit="1"/>
      <protection locked="0"/>
    </xf>
    <xf numFmtId="14" fontId="0" fillId="0" borderId="20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9" xfId="0" applyBorder="1" applyAlignment="1">
      <alignment vertical="center" shrinkToFit="1"/>
    </xf>
    <xf numFmtId="180" fontId="0" fillId="4" borderId="55" xfId="0" applyNumberFormat="1" applyFill="1" applyBorder="1" applyAlignment="1">
      <alignment vertical="center" shrinkToFit="1"/>
    </xf>
    <xf numFmtId="0" fontId="0" fillId="4" borderId="59" xfId="0" applyFill="1" applyBorder="1" applyAlignment="1">
      <alignment vertical="center" shrinkToFit="1"/>
    </xf>
    <xf numFmtId="0" fontId="11" fillId="0" borderId="40" xfId="2" applyFont="1" applyBorder="1" applyAlignment="1">
      <alignment horizontal="center" vertical="center" shrinkToFit="1"/>
    </xf>
    <xf numFmtId="0" fontId="2" fillId="0" borderId="45" xfId="2" applyFont="1" applyBorder="1" applyAlignment="1" applyProtection="1">
      <alignment horizontal="center" vertical="center" shrinkToFit="1"/>
      <protection locked="0"/>
    </xf>
    <xf numFmtId="0" fontId="11" fillId="0" borderId="46" xfId="2" applyFont="1" applyBorder="1" applyAlignment="1" applyProtection="1">
      <alignment horizontal="center" vertical="center" shrinkToFit="1"/>
      <protection locked="0"/>
    </xf>
    <xf numFmtId="0" fontId="2" fillId="2" borderId="26" xfId="2" applyFont="1" applyFill="1" applyBorder="1" applyAlignment="1" applyProtection="1">
      <alignment horizontal="center" vertical="center" shrinkToFit="1"/>
      <protection locked="0"/>
    </xf>
    <xf numFmtId="14" fontId="0" fillId="0" borderId="17" xfId="0" applyNumberFormat="1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49" fontId="0" fillId="0" borderId="62" xfId="0" applyNumberForma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80" fontId="0" fillId="4" borderId="47" xfId="0" applyNumberFormat="1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11" fillId="0" borderId="0" xfId="2" applyFont="1" applyAlignment="1">
      <alignment shrinkToFit="1"/>
    </xf>
    <xf numFmtId="0" fontId="8" fillId="0" borderId="0" xfId="2" applyFont="1" applyAlignment="1">
      <alignment horizontal="left" shrinkToFit="1"/>
    </xf>
    <xf numFmtId="0" fontId="4" fillId="2" borderId="0" xfId="2" applyFont="1" applyFill="1" applyAlignment="1">
      <alignment horizontal="left" vertical="top" shrinkToFit="1"/>
    </xf>
    <xf numFmtId="0" fontId="6" fillId="2" borderId="0" xfId="2" applyFont="1" applyFill="1" applyAlignment="1">
      <alignment horizontal="left" shrinkToFit="1"/>
    </xf>
    <xf numFmtId="0" fontId="9" fillId="2" borderId="3" xfId="2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horizontal="center" vertical="center" shrinkToFit="1"/>
    </xf>
    <xf numFmtId="14" fontId="9" fillId="2" borderId="5" xfId="2" applyNumberFormat="1" applyFont="1" applyFill="1" applyBorder="1" applyAlignment="1" applyProtection="1">
      <alignment horizontal="center" vertical="center" shrinkToFit="1"/>
      <protection locked="0"/>
    </xf>
    <xf numFmtId="14" fontId="9" fillId="2" borderId="6" xfId="2" applyNumberFormat="1" applyFont="1" applyFill="1" applyBorder="1" applyAlignment="1" applyProtection="1">
      <alignment horizontal="center" vertical="center" shrinkToFit="1"/>
      <protection locked="0"/>
    </xf>
    <xf numFmtId="0" fontId="9" fillId="2" borderId="7" xfId="2" applyFont="1" applyFill="1" applyBorder="1" applyAlignment="1">
      <alignment horizontal="center" vertical="center" shrinkToFit="1"/>
    </xf>
    <xf numFmtId="0" fontId="9" fillId="2" borderId="8" xfId="2" applyFont="1" applyFill="1" applyBorder="1" applyAlignment="1">
      <alignment horizontal="center" vertical="center" shrinkToFit="1"/>
    </xf>
    <xf numFmtId="0" fontId="9" fillId="2" borderId="9" xfId="2" applyFont="1" applyFill="1" applyBorder="1" applyAlignment="1" applyProtection="1">
      <alignment horizontal="center" vertical="center" shrinkToFit="1"/>
      <protection locked="0"/>
    </xf>
    <xf numFmtId="0" fontId="9" fillId="2" borderId="10" xfId="2" applyFont="1" applyFill="1" applyBorder="1" applyAlignment="1" applyProtection="1">
      <alignment horizontal="center" vertical="center" shrinkToFit="1"/>
      <protection locked="0"/>
    </xf>
    <xf numFmtId="0" fontId="9" fillId="2" borderId="11" xfId="2" applyFont="1" applyFill="1" applyBorder="1" applyAlignment="1">
      <alignment horizontal="center" vertical="center" shrinkToFit="1"/>
    </xf>
    <xf numFmtId="0" fontId="9" fillId="2" borderId="12" xfId="2" applyFont="1" applyFill="1" applyBorder="1" applyAlignment="1">
      <alignment horizontal="center" vertical="center" shrinkToFit="1"/>
    </xf>
    <xf numFmtId="0" fontId="10" fillId="2" borderId="13" xfId="2" applyFont="1" applyFill="1" applyBorder="1" applyAlignment="1" applyProtection="1">
      <alignment horizontal="center" vertical="center" shrinkToFit="1"/>
      <protection locked="0"/>
    </xf>
    <xf numFmtId="0" fontId="10" fillId="2" borderId="14" xfId="2" applyFont="1" applyFill="1" applyBorder="1" applyAlignment="1" applyProtection="1">
      <alignment horizontal="center" vertical="center" shrinkToFit="1"/>
      <protection locked="0"/>
    </xf>
    <xf numFmtId="0" fontId="9" fillId="2" borderId="15" xfId="2" applyFont="1" applyFill="1" applyBorder="1" applyAlignment="1">
      <alignment horizontal="center" vertical="center" shrinkToFit="1"/>
    </xf>
    <xf numFmtId="0" fontId="9" fillId="2" borderId="16" xfId="2" applyFont="1" applyFill="1" applyBorder="1" applyAlignment="1">
      <alignment horizontal="center" vertical="center" shrinkToFit="1"/>
    </xf>
    <xf numFmtId="0" fontId="10" fillId="2" borderId="17" xfId="2" applyFont="1" applyFill="1" applyBorder="1" applyAlignment="1" applyProtection="1">
      <alignment horizontal="center" vertical="center" shrinkToFit="1"/>
      <protection locked="0"/>
    </xf>
    <xf numFmtId="0" fontId="10" fillId="2" borderId="18" xfId="2" applyFont="1" applyFill="1" applyBorder="1" applyAlignment="1" applyProtection="1">
      <alignment horizontal="center" vertical="center" shrinkToFit="1"/>
      <protection locked="0"/>
    </xf>
    <xf numFmtId="0" fontId="14" fillId="2" borderId="20" xfId="3" applyFont="1" applyFill="1" applyBorder="1" applyAlignment="1" applyProtection="1">
      <alignment horizontal="center" vertical="center" shrinkToFit="1"/>
      <protection locked="0"/>
    </xf>
    <xf numFmtId="0" fontId="14" fillId="2" borderId="0" xfId="3" applyFont="1" applyFill="1" applyBorder="1" applyAlignment="1" applyProtection="1">
      <alignment horizontal="center" vertical="center" shrinkToFit="1"/>
      <protection locked="0"/>
    </xf>
    <xf numFmtId="49" fontId="9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22" xfId="2" applyNumberFormat="1" applyFont="1" applyFill="1" applyBorder="1" applyAlignment="1" applyProtection="1">
      <alignment horizontal="center" vertical="center" shrinkToFit="1"/>
      <protection locked="0"/>
    </xf>
    <xf numFmtId="0" fontId="9" fillId="2" borderId="24" xfId="2" applyFont="1" applyFill="1" applyBorder="1" applyAlignment="1">
      <alignment horizontal="center" vertical="center" shrinkToFit="1"/>
    </xf>
    <xf numFmtId="0" fontId="9" fillId="2" borderId="25" xfId="2" applyFont="1" applyFill="1" applyBorder="1" applyAlignment="1">
      <alignment horizontal="center" vertical="center" shrinkToFit="1"/>
    </xf>
    <xf numFmtId="0" fontId="9" fillId="2" borderId="26" xfId="2" applyFont="1" applyFill="1" applyBorder="1" applyAlignment="1" applyProtection="1">
      <alignment horizontal="center" vertical="center" shrinkToFit="1"/>
      <protection locked="0"/>
    </xf>
    <xf numFmtId="0" fontId="9" fillId="2" borderId="27" xfId="2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>
      <alignment horizontal="right" vertical="center"/>
    </xf>
    <xf numFmtId="0" fontId="6" fillId="0" borderId="28" xfId="2" applyFont="1" applyBorder="1" applyAlignment="1">
      <alignment horizontal="right" vertical="center"/>
    </xf>
    <xf numFmtId="177" fontId="16" fillId="2" borderId="0" xfId="2" applyNumberFormat="1" applyFont="1" applyFill="1" applyAlignment="1">
      <alignment horizontal="left" vertical="center"/>
    </xf>
    <xf numFmtId="178" fontId="15" fillId="2" borderId="28" xfId="2" applyNumberFormat="1" applyFont="1" applyFill="1" applyBorder="1" applyAlignment="1">
      <alignment horizontal="center" vertical="top"/>
    </xf>
    <xf numFmtId="0" fontId="2" fillId="3" borderId="36" xfId="2" applyFont="1" applyFill="1" applyBorder="1" applyAlignment="1">
      <alignment horizontal="center" vertical="center" shrinkToFit="1"/>
    </xf>
    <xf numFmtId="0" fontId="2" fillId="3" borderId="41" xfId="2" applyFont="1" applyFill="1" applyBorder="1" applyAlignment="1">
      <alignment horizontal="center" vertical="center" shrinkToFit="1"/>
    </xf>
    <xf numFmtId="0" fontId="2" fillId="3" borderId="31" xfId="2" applyFont="1" applyFill="1" applyBorder="1" applyAlignment="1">
      <alignment horizontal="center" vertical="center" textRotation="255" shrinkToFit="1"/>
    </xf>
    <xf numFmtId="0" fontId="2" fillId="3" borderId="42" xfId="2" applyFont="1" applyFill="1" applyBorder="1" applyAlignment="1">
      <alignment horizontal="center" vertical="center" textRotation="255" shrinkToFit="1"/>
    </xf>
    <xf numFmtId="0" fontId="2" fillId="3" borderId="37" xfId="2" applyFont="1" applyFill="1" applyBorder="1" applyAlignment="1">
      <alignment horizontal="center" vertical="center" wrapText="1" shrinkToFit="1"/>
    </xf>
    <xf numFmtId="0" fontId="2" fillId="3" borderId="43" xfId="2" applyFont="1" applyFill="1" applyBorder="1" applyAlignment="1">
      <alignment horizontal="center" vertical="center" wrapText="1" shrinkToFit="1"/>
    </xf>
    <xf numFmtId="0" fontId="11" fillId="3" borderId="33" xfId="2" applyFont="1" applyFill="1" applyBorder="1" applyAlignment="1">
      <alignment horizontal="center" vertical="center" wrapText="1" shrinkToFit="1"/>
    </xf>
    <xf numFmtId="0" fontId="11" fillId="3" borderId="44" xfId="2" applyFont="1" applyFill="1" applyBorder="1" applyAlignment="1">
      <alignment horizontal="center" vertical="center" wrapText="1" shrinkToFit="1"/>
    </xf>
    <xf numFmtId="38" fontId="2" fillId="3" borderId="34" xfId="1" applyFont="1" applyFill="1" applyBorder="1" applyAlignment="1">
      <alignment horizontal="center" vertical="center" shrinkToFit="1"/>
    </xf>
    <xf numFmtId="38" fontId="2" fillId="3" borderId="48" xfId="1" applyFont="1" applyFill="1" applyBorder="1" applyAlignment="1">
      <alignment horizontal="center" vertical="center" shrinkToFit="1"/>
    </xf>
    <xf numFmtId="176" fontId="15" fillId="2" borderId="0" xfId="2" applyNumberFormat="1" applyFont="1" applyFill="1" applyAlignment="1">
      <alignment horizontal="center"/>
    </xf>
    <xf numFmtId="0" fontId="2" fillId="0" borderId="30" xfId="2" applyFont="1" applyBorder="1" applyAlignment="1" applyProtection="1">
      <alignment horizontal="center" vertical="center" textRotation="255" shrinkToFit="1"/>
      <protection locked="0"/>
    </xf>
    <xf numFmtId="0" fontId="2" fillId="0" borderId="54" xfId="2" applyFont="1" applyBorder="1" applyAlignment="1" applyProtection="1">
      <alignment horizontal="center" vertical="center" textRotation="255" shrinkToFit="1"/>
      <protection locked="0"/>
    </xf>
    <xf numFmtId="0" fontId="2" fillId="0" borderId="60" xfId="2" applyFont="1" applyBorder="1" applyAlignment="1" applyProtection="1">
      <alignment horizontal="center" vertical="center" textRotation="255" shrinkToFit="1"/>
      <protection locked="0"/>
    </xf>
    <xf numFmtId="0" fontId="2" fillId="0" borderId="31" xfId="2" applyFont="1" applyBorder="1" applyAlignment="1" applyProtection="1">
      <alignment horizontal="center" vertical="center" textRotation="255" shrinkToFit="1"/>
      <protection locked="0"/>
    </xf>
    <xf numFmtId="0" fontId="2" fillId="0" borderId="55" xfId="2" applyFont="1" applyBorder="1" applyAlignment="1" applyProtection="1">
      <alignment horizontal="center" vertical="center" textRotation="255" shrinkToFit="1"/>
      <protection locked="0"/>
    </xf>
    <xf numFmtId="0" fontId="2" fillId="0" borderId="42" xfId="2" applyFont="1" applyBorder="1" applyAlignment="1" applyProtection="1">
      <alignment horizontal="center" vertical="center" textRotation="255" shrinkToFit="1"/>
      <protection locked="0"/>
    </xf>
    <xf numFmtId="0" fontId="2" fillId="0" borderId="50" xfId="2" applyFont="1" applyBorder="1" applyAlignment="1" applyProtection="1">
      <alignment horizontal="center" vertical="center" wrapText="1" shrinkToFit="1"/>
      <protection locked="0"/>
    </xf>
    <xf numFmtId="0" fontId="2" fillId="0" borderId="56" xfId="2" applyFont="1" applyBorder="1" applyAlignment="1" applyProtection="1">
      <alignment horizontal="center" vertical="center" wrapText="1" shrinkToFit="1"/>
      <protection locked="0"/>
    </xf>
    <xf numFmtId="0" fontId="2" fillId="0" borderId="61" xfId="2" applyFont="1" applyBorder="1" applyAlignment="1" applyProtection="1">
      <alignment horizontal="center" vertical="center" wrapText="1" shrinkToFit="1"/>
      <protection locked="0"/>
    </xf>
    <xf numFmtId="0" fontId="11" fillId="0" borderId="38" xfId="2" applyFont="1" applyBorder="1" applyAlignment="1" applyProtection="1">
      <alignment horizontal="center" vertical="center" wrapText="1" shrinkToFit="1"/>
      <protection locked="0"/>
    </xf>
    <xf numFmtId="0" fontId="11" fillId="0" borderId="57" xfId="2" applyFont="1" applyBorder="1" applyAlignment="1" applyProtection="1">
      <alignment horizontal="center" vertical="center" wrapText="1" shrinkToFit="1"/>
      <protection locked="0"/>
    </xf>
    <xf numFmtId="0" fontId="11" fillId="0" borderId="46" xfId="2" applyFont="1" applyBorder="1" applyAlignment="1" applyProtection="1">
      <alignment horizontal="center" vertical="center" wrapText="1" shrinkToFit="1"/>
      <protection locked="0"/>
    </xf>
    <xf numFmtId="38" fontId="2" fillId="2" borderId="34" xfId="1" applyFont="1" applyFill="1" applyBorder="1" applyAlignment="1">
      <alignment horizontal="center" vertical="center" shrinkToFit="1"/>
    </xf>
    <xf numFmtId="38" fontId="2" fillId="2" borderId="58" xfId="1" applyFont="1" applyFill="1" applyBorder="1" applyAlignment="1">
      <alignment horizontal="center" vertical="center" shrinkToFit="1"/>
    </xf>
    <xf numFmtId="38" fontId="2" fillId="2" borderId="48" xfId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 2 2" xfId="2" xr:uid="{D3096511-9149-4B64-8B22-F1A6FA174CDA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A75A-82F0-4E71-8BA5-FF94362CD2CC}">
  <sheetPr>
    <pageSetUpPr fitToPage="1"/>
  </sheetPr>
  <dimension ref="A1:AX22"/>
  <sheetViews>
    <sheetView showGridLines="0" showRowColHeaders="0" tabSelected="1" zoomScale="98" zoomScaleNormal="98" workbookViewId="0">
      <pane xSplit="26" topLeftCell="AA1" activePane="topRight" state="frozen"/>
      <selection pane="topRight" activeCell="E2" sqref="E2:F2"/>
    </sheetView>
  </sheetViews>
  <sheetFormatPr defaultColWidth="8.73046875" defaultRowHeight="13" x14ac:dyDescent="0.2"/>
  <cols>
    <col min="1" max="1" width="0.73046875" style="2" customWidth="1"/>
    <col min="2" max="2" width="2.06640625" style="2" hidden="1" customWidth="1"/>
    <col min="3" max="3" width="2.59765625" style="2" customWidth="1"/>
    <col min="4" max="4" width="4.3984375" style="2" customWidth="1"/>
    <col min="5" max="5" width="3" style="2" hidden="1" customWidth="1"/>
    <col min="6" max="6" width="15.3984375" style="2" customWidth="1"/>
    <col min="7" max="7" width="12.9296875" style="81" customWidth="1"/>
    <col min="8" max="8" width="10.46484375" style="2" customWidth="1"/>
    <col min="9" max="9" width="10.46484375" style="81" customWidth="1"/>
    <col min="10" max="10" width="14.19921875" style="2" customWidth="1"/>
    <col min="11" max="12" width="4.3984375" style="2" customWidth="1"/>
    <col min="13" max="13" width="4.46484375" style="35" hidden="1" customWidth="1"/>
    <col min="14" max="14" width="4.46484375" style="35" customWidth="1"/>
    <col min="15" max="15" width="7.46484375" style="35" customWidth="1"/>
    <col min="16" max="16" width="0.3984375" style="2" hidden="1" customWidth="1"/>
    <col min="17" max="19" width="3.06640625" style="2" hidden="1" customWidth="1"/>
    <col min="20" max="20" width="5.6640625" style="2" hidden="1" customWidth="1"/>
    <col min="21" max="21" width="8.53125" style="2" hidden="1" customWidth="1"/>
    <col min="22" max="22" width="41.46484375" style="2" hidden="1" customWidth="1"/>
    <col min="23" max="23" width="5.6640625" style="2" hidden="1" customWidth="1"/>
    <col min="24" max="25" width="7.19921875" style="2" hidden="1" customWidth="1"/>
    <col min="26" max="26" width="2.3984375" style="2" hidden="1" customWidth="1"/>
    <col min="27" max="27" width="36.73046875" style="82" customWidth="1"/>
    <col min="28" max="28" width="12.59765625" style="2" customWidth="1"/>
    <col min="29" max="30" width="8.73046875" style="2"/>
    <col min="31" max="48" width="0" style="2" hidden="1" customWidth="1"/>
    <col min="49" max="50" width="8.73046875" style="2" hidden="1" customWidth="1"/>
    <col min="51" max="16384" width="8.73046875" style="2"/>
  </cols>
  <sheetData>
    <row r="1" spans="1:50" ht="30" customHeight="1" thickBot="1" x14ac:dyDescent="0.25">
      <c r="A1" s="1"/>
      <c r="B1" s="1">
        <v>8</v>
      </c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4"/>
      <c r="M1" s="84"/>
      <c r="N1" s="84"/>
      <c r="O1" s="84"/>
      <c r="P1" s="84"/>
      <c r="T1" s="3" t="s">
        <v>1</v>
      </c>
      <c r="U1" s="3" t="s">
        <v>2</v>
      </c>
      <c r="V1" s="3" t="s">
        <v>3</v>
      </c>
      <c r="W1" s="3" t="s">
        <v>4</v>
      </c>
      <c r="AA1" s="4"/>
      <c r="AB1" s="5"/>
      <c r="AC1" s="5"/>
      <c r="AD1" s="5"/>
      <c r="AE1" s="5"/>
      <c r="AF1" s="5"/>
    </row>
    <row r="2" spans="1:50" ht="20.25" customHeight="1" x14ac:dyDescent="0.2">
      <c r="A2" s="1"/>
      <c r="B2" s="1"/>
      <c r="C2" s="85" t="s">
        <v>5</v>
      </c>
      <c r="D2" s="86"/>
      <c r="E2" s="87"/>
      <c r="F2" s="88"/>
      <c r="G2" s="6"/>
      <c r="H2" s="7"/>
      <c r="I2" s="8"/>
      <c r="J2" s="1"/>
      <c r="K2" s="1"/>
      <c r="L2" s="1"/>
      <c r="M2" s="9"/>
      <c r="N2" s="9"/>
      <c r="O2" s="9"/>
      <c r="T2" s="10"/>
      <c r="U2" s="10"/>
      <c r="V2" s="10">
        <v>500</v>
      </c>
      <c r="W2" s="10">
        <v>9000</v>
      </c>
      <c r="AA2" s="4"/>
      <c r="AB2" s="5"/>
      <c r="AC2" s="5"/>
      <c r="AD2" s="5"/>
      <c r="AE2" s="5"/>
      <c r="AF2" s="5"/>
    </row>
    <row r="3" spans="1:50" ht="20.25" customHeight="1" x14ac:dyDescent="0.2">
      <c r="A3" s="1"/>
      <c r="B3" s="1"/>
      <c r="C3" s="89" t="s">
        <v>6</v>
      </c>
      <c r="D3" s="90"/>
      <c r="E3" s="91"/>
      <c r="F3" s="92"/>
      <c r="G3" s="6"/>
      <c r="H3" s="7"/>
      <c r="I3" s="11"/>
      <c r="J3" s="7"/>
      <c r="K3" s="1"/>
      <c r="L3" s="1"/>
      <c r="M3" s="9"/>
      <c r="N3" s="9"/>
      <c r="O3" s="9"/>
      <c r="P3" s="1"/>
      <c r="AA3" s="4"/>
      <c r="AB3" s="5"/>
      <c r="AC3" s="5"/>
      <c r="AD3" s="5"/>
      <c r="AE3" s="5"/>
      <c r="AF3" s="5"/>
    </row>
    <row r="4" spans="1:50" ht="21" customHeight="1" x14ac:dyDescent="0.2">
      <c r="A4" s="1"/>
      <c r="B4" s="1"/>
      <c r="C4" s="93" t="s">
        <v>7</v>
      </c>
      <c r="D4" s="94"/>
      <c r="E4" s="95" t="str">
        <f>PHONETIC(E3)</f>
        <v/>
      </c>
      <c r="F4" s="96"/>
      <c r="G4" s="6"/>
      <c r="H4" s="7"/>
      <c r="I4" s="11"/>
      <c r="J4" s="7"/>
      <c r="K4" s="1"/>
      <c r="L4" s="1"/>
      <c r="M4" s="9"/>
      <c r="N4" s="9"/>
      <c r="O4" s="9"/>
      <c r="P4" s="1"/>
      <c r="Q4" s="1"/>
      <c r="T4" s="12">
        <v>1</v>
      </c>
      <c r="V4" s="13" t="s">
        <v>8</v>
      </c>
      <c r="AA4" s="4"/>
      <c r="AB4" s="5"/>
      <c r="AC4" s="5"/>
      <c r="AD4" s="5"/>
      <c r="AE4" s="5"/>
      <c r="AF4" s="5"/>
    </row>
    <row r="5" spans="1:50" ht="21" customHeight="1" thickBot="1" x14ac:dyDescent="0.25">
      <c r="A5" s="1"/>
      <c r="B5" s="1"/>
      <c r="C5" s="97" t="s">
        <v>9</v>
      </c>
      <c r="D5" s="98"/>
      <c r="E5" s="99"/>
      <c r="F5" s="100"/>
      <c r="G5" s="14"/>
      <c r="H5" s="7"/>
      <c r="I5" s="15"/>
      <c r="J5" s="7"/>
      <c r="K5" s="1"/>
      <c r="L5" s="1"/>
      <c r="M5" s="9"/>
      <c r="N5" s="9"/>
      <c r="O5" s="9"/>
      <c r="P5" s="1"/>
      <c r="Q5" s="1"/>
      <c r="T5" s="12" t="s">
        <v>10</v>
      </c>
      <c r="V5" s="13" t="s">
        <v>11</v>
      </c>
      <c r="AA5" s="4"/>
      <c r="AB5" s="5"/>
      <c r="AC5" s="5"/>
      <c r="AD5" s="5"/>
      <c r="AE5" s="5"/>
      <c r="AF5" s="5"/>
    </row>
    <row r="6" spans="1:50" ht="20.25" customHeight="1" thickBot="1" x14ac:dyDescent="0.25">
      <c r="A6" s="1"/>
      <c r="B6" s="1"/>
      <c r="C6" s="97" t="s">
        <v>12</v>
      </c>
      <c r="D6" s="98"/>
      <c r="E6" s="101"/>
      <c r="F6" s="102"/>
      <c r="G6" s="102"/>
      <c r="H6" s="16"/>
      <c r="I6" s="15"/>
      <c r="J6" s="7"/>
      <c r="K6" s="1"/>
      <c r="L6" s="1"/>
      <c r="M6" s="9"/>
      <c r="N6" s="9"/>
      <c r="O6" s="9"/>
      <c r="P6" s="1"/>
      <c r="Q6" s="1"/>
      <c r="T6" s="12" t="s">
        <v>13</v>
      </c>
      <c r="V6" s="13"/>
      <c r="AA6" s="4"/>
      <c r="AB6" s="5"/>
      <c r="AC6" s="5"/>
      <c r="AD6" s="5"/>
      <c r="AE6" s="5"/>
      <c r="AF6" s="5"/>
    </row>
    <row r="7" spans="1:50" ht="20.25" customHeight="1" x14ac:dyDescent="0.2">
      <c r="A7" s="1"/>
      <c r="B7" s="1"/>
      <c r="C7" s="89" t="s">
        <v>14</v>
      </c>
      <c r="D7" s="90"/>
      <c r="E7" s="103"/>
      <c r="F7" s="104"/>
      <c r="G7" s="17"/>
      <c r="H7" s="7"/>
      <c r="I7" s="11"/>
      <c r="J7" s="11"/>
      <c r="K7" s="11"/>
      <c r="L7" s="11"/>
      <c r="M7" s="11"/>
      <c r="N7" s="11"/>
      <c r="O7" s="9"/>
      <c r="P7" s="1"/>
      <c r="Q7" s="1"/>
      <c r="T7" s="12" t="s">
        <v>15</v>
      </c>
      <c r="V7" s="13"/>
      <c r="AA7" s="4"/>
      <c r="AB7" s="5"/>
      <c r="AC7" s="5"/>
      <c r="AD7" s="5"/>
      <c r="AE7" s="5"/>
      <c r="AF7" s="5"/>
    </row>
    <row r="8" spans="1:50" ht="21" customHeight="1" thickBot="1" x14ac:dyDescent="0.25">
      <c r="A8" s="1"/>
      <c r="B8" s="1"/>
      <c r="C8" s="105" t="s">
        <v>16</v>
      </c>
      <c r="D8" s="106"/>
      <c r="E8" s="107" t="s">
        <v>17</v>
      </c>
      <c r="F8" s="108"/>
      <c r="G8" s="109" t="str">
        <f>"１チーム"&amp;$W$2&amp;"円　+"</f>
        <v>１チーム9000円　+</v>
      </c>
      <c r="H8" s="109"/>
      <c r="I8" s="123">
        <f>COUNTA(H13:H22)-COUNTIF(L13:L22,"○")</f>
        <v>0</v>
      </c>
      <c r="J8" s="123"/>
      <c r="K8" s="111">
        <f>$W$2+I9</f>
        <v>9000</v>
      </c>
      <c r="L8" s="111"/>
      <c r="M8" s="111"/>
      <c r="N8" s="111"/>
      <c r="O8" s="111"/>
      <c r="P8" s="1"/>
      <c r="Q8" s="1"/>
      <c r="T8" s="12" t="s">
        <v>18</v>
      </c>
      <c r="V8" s="13"/>
      <c r="AA8" s="4"/>
      <c r="AB8" s="5"/>
      <c r="AC8" s="5"/>
      <c r="AD8" s="5"/>
      <c r="AE8" s="5"/>
      <c r="AF8" s="5"/>
    </row>
    <row r="9" spans="1:50" ht="13.5" thickBot="1" x14ac:dyDescent="0.25">
      <c r="A9" s="1"/>
      <c r="B9" s="1"/>
      <c r="C9" s="1"/>
      <c r="D9" s="1"/>
      <c r="E9" s="1"/>
      <c r="F9" s="1"/>
      <c r="G9" s="110"/>
      <c r="H9" s="110"/>
      <c r="I9" s="112">
        <f>I8*$V$2</f>
        <v>0</v>
      </c>
      <c r="J9" s="112"/>
      <c r="K9" s="111"/>
      <c r="L9" s="111"/>
      <c r="M9" s="111"/>
      <c r="N9" s="111"/>
      <c r="O9" s="111"/>
      <c r="P9" s="1"/>
      <c r="Q9" s="1"/>
      <c r="V9" s="13"/>
      <c r="AA9" s="4"/>
      <c r="AB9" s="5"/>
      <c r="AC9" s="5"/>
      <c r="AD9" s="5"/>
      <c r="AE9" s="5"/>
      <c r="AF9" s="5"/>
    </row>
    <row r="10" spans="1:50" s="28" customFormat="1" ht="82.75" customHeight="1" thickBot="1" x14ac:dyDescent="0.25">
      <c r="A10" s="18"/>
      <c r="B10" s="19"/>
      <c r="C10" s="20"/>
      <c r="D10" s="21" t="s">
        <v>19</v>
      </c>
      <c r="E10" s="21"/>
      <c r="F10" s="22" t="s">
        <v>20</v>
      </c>
      <c r="G10" s="23" t="s">
        <v>21</v>
      </c>
      <c r="H10" s="22" t="s">
        <v>22</v>
      </c>
      <c r="I10" s="23" t="s">
        <v>23</v>
      </c>
      <c r="J10" s="24" t="s">
        <v>24</v>
      </c>
      <c r="K10" s="25" t="s">
        <v>25</v>
      </c>
      <c r="L10" s="26" t="s">
        <v>26</v>
      </c>
      <c r="M10" s="26" t="s">
        <v>27</v>
      </c>
      <c r="N10" s="26" t="s">
        <v>28</v>
      </c>
      <c r="O10" s="27" t="s">
        <v>29</v>
      </c>
      <c r="P10" s="1"/>
      <c r="Q10" s="1"/>
      <c r="Z10" s="28">
        <f>LEN(F13)</f>
        <v>0</v>
      </c>
      <c r="AA10" s="29" t="str">
        <f>IF(Z10&gt;15,"チーム名はなるべく短めにしてください。"&amp;CHAR(10)&amp;"(組み合わせ表の字が小さく読み取れなくなります)","")</f>
        <v/>
      </c>
      <c r="AB10" s="30"/>
      <c r="AC10" s="30"/>
      <c r="AD10" s="30"/>
      <c r="AE10" s="30"/>
      <c r="AF10" s="30"/>
    </row>
    <row r="11" spans="1:50" s="35" customFormat="1" ht="23.4" customHeight="1" x14ac:dyDescent="0.2">
      <c r="A11" s="9"/>
      <c r="B11" s="31">
        <v>1</v>
      </c>
      <c r="C11" s="113" t="s">
        <v>30</v>
      </c>
      <c r="D11" s="115" t="s">
        <v>31</v>
      </c>
      <c r="E11" s="115"/>
      <c r="F11" s="117" t="s">
        <v>32</v>
      </c>
      <c r="G11" s="119" t="str">
        <f>PHONETIC(F11)</f>
        <v>YAMATO</v>
      </c>
      <c r="H11" s="32" t="s">
        <v>33</v>
      </c>
      <c r="I11" s="33" t="str">
        <f t="shared" ref="I11:I22" si="0">PHONETIC(H11)</f>
        <v>ヤマト　アキコ</v>
      </c>
      <c r="J11" s="34" t="s">
        <v>34</v>
      </c>
      <c r="K11" s="34" t="s">
        <v>35</v>
      </c>
      <c r="L11" s="34" t="s">
        <v>36</v>
      </c>
      <c r="M11" s="34" t="s">
        <v>37</v>
      </c>
      <c r="N11" s="34">
        <v>61</v>
      </c>
      <c r="O11" s="121">
        <v>9500</v>
      </c>
      <c r="P11" s="1"/>
      <c r="Q11" s="1"/>
      <c r="U11" s="36"/>
      <c r="V11" s="36"/>
      <c r="W11" s="36"/>
      <c r="X11" s="36"/>
      <c r="Y11" s="36"/>
      <c r="Z11" s="35">
        <f>IFERROR(SEARCH("　",$H11,1),0)</f>
        <v>3</v>
      </c>
      <c r="AA11" s="37" t="str">
        <f>IF(AND($H11&lt;&gt;"",Z11=0),$V$4,IF(AND($H11&lt;&gt;"",$D$11="シニア",N11&lt;60),$V$5,""))</f>
        <v/>
      </c>
      <c r="AB11" s="38"/>
      <c r="AC11" s="38"/>
      <c r="AD11" s="38"/>
      <c r="AE11" s="38"/>
      <c r="AF11" s="38"/>
    </row>
    <row r="12" spans="1:50" s="35" customFormat="1" ht="23.4" customHeight="1" thickBot="1" x14ac:dyDescent="0.25">
      <c r="A12" s="9"/>
      <c r="B12" s="39">
        <v>2</v>
      </c>
      <c r="C12" s="114"/>
      <c r="D12" s="116"/>
      <c r="E12" s="116"/>
      <c r="F12" s="118"/>
      <c r="G12" s="120"/>
      <c r="H12" s="40" t="s">
        <v>38</v>
      </c>
      <c r="I12" s="41" t="str">
        <f t="shared" si="0"/>
        <v>ヤマト　ハナコ</v>
      </c>
      <c r="J12" s="42" t="s">
        <v>34</v>
      </c>
      <c r="K12" s="43" t="s">
        <v>39</v>
      </c>
      <c r="L12" s="43"/>
      <c r="M12" s="43" t="s">
        <v>37</v>
      </c>
      <c r="N12" s="43">
        <v>60</v>
      </c>
      <c r="O12" s="122"/>
      <c r="P12" s="1"/>
      <c r="Q12" s="1"/>
      <c r="U12" s="2"/>
      <c r="V12" s="2"/>
      <c r="W12" s="2"/>
      <c r="X12" s="2"/>
      <c r="Y12" s="2"/>
      <c r="Z12" s="35">
        <f t="shared" ref="Z12:Z22" si="1">IFERROR(SEARCH("　",H12,1),0)</f>
        <v>3</v>
      </c>
      <c r="AA12" s="37" t="str">
        <f>IF(AND($H12&lt;&gt;"",Z12=0),$V$4,IF(AND($H12&lt;&gt;"",$D$11="シニア",N12&lt;60),$V$5,""))</f>
        <v/>
      </c>
      <c r="AB12" s="38"/>
      <c r="AC12" s="38"/>
      <c r="AD12" s="38"/>
      <c r="AE12" s="44" t="s">
        <v>40</v>
      </c>
      <c r="AF12" s="44" t="s">
        <v>41</v>
      </c>
      <c r="AG12" s="44" t="s">
        <v>42</v>
      </c>
      <c r="AH12" s="44" t="s">
        <v>43</v>
      </c>
      <c r="AI12" s="44" t="s">
        <v>44</v>
      </c>
      <c r="AJ12" s="44" t="s">
        <v>45</v>
      </c>
      <c r="AK12" s="44" t="s">
        <v>46</v>
      </c>
      <c r="AL12" s="45" t="s">
        <v>47</v>
      </c>
      <c r="AM12" s="45" t="s">
        <v>48</v>
      </c>
      <c r="AN12" s="45" t="s">
        <v>49</v>
      </c>
      <c r="AO12" s="45" t="s">
        <v>50</v>
      </c>
      <c r="AP12" s="45" t="s">
        <v>51</v>
      </c>
      <c r="AQ12" s="45" t="s">
        <v>20</v>
      </c>
      <c r="AR12" s="45" t="s">
        <v>52</v>
      </c>
      <c r="AS12" s="45" t="s">
        <v>53</v>
      </c>
      <c r="AT12" s="45" t="s">
        <v>54</v>
      </c>
      <c r="AU12" s="45" t="s">
        <v>55</v>
      </c>
      <c r="AV12" s="45" t="s">
        <v>56</v>
      </c>
      <c r="AW12" s="44" t="s">
        <v>57</v>
      </c>
      <c r="AX12" s="44" t="s">
        <v>58</v>
      </c>
    </row>
    <row r="13" spans="1:50" ht="23.4" customHeight="1" x14ac:dyDescent="0.2">
      <c r="A13" s="1"/>
      <c r="B13" s="46">
        <v>1</v>
      </c>
      <c r="C13" s="46">
        <v>1</v>
      </c>
      <c r="D13" s="124"/>
      <c r="E13" s="127"/>
      <c r="F13" s="130"/>
      <c r="G13" s="133" t="str">
        <f>PHONETIC(F13)</f>
        <v/>
      </c>
      <c r="H13" s="47"/>
      <c r="I13" s="48" t="str">
        <f t="shared" si="0"/>
        <v/>
      </c>
      <c r="J13" s="49" t="s">
        <v>59</v>
      </c>
      <c r="K13" s="49"/>
      <c r="L13" s="49"/>
      <c r="M13" s="49"/>
      <c r="N13" s="47"/>
      <c r="O13" s="136">
        <f>K8</f>
        <v>9000</v>
      </c>
      <c r="P13" s="1"/>
      <c r="Q13" s="1"/>
      <c r="R13" s="35"/>
      <c r="S13" s="35"/>
      <c r="U13" s="36"/>
      <c r="V13" s="36"/>
      <c r="W13" s="36"/>
      <c r="X13" s="36"/>
      <c r="Y13" s="36"/>
      <c r="Z13" s="35">
        <f t="shared" si="1"/>
        <v>0</v>
      </c>
      <c r="AA13" s="37" t="str">
        <f t="shared" ref="AA13:AA22" si="2">IF(AND($H13&lt;&gt;"",Z13=0),$V$4,IF(AND($H13&lt;&gt;"",$D$13="シニア",N13&lt;60),$V$5,""))</f>
        <v/>
      </c>
      <c r="AB13" s="5"/>
      <c r="AC13" s="5"/>
      <c r="AD13" s="50"/>
      <c r="AE13" s="51">
        <f>$E$2</f>
        <v>0</v>
      </c>
      <c r="AF13" s="52">
        <f>$E$5</f>
        <v>0</v>
      </c>
      <c r="AG13" s="52" t="str">
        <f>$E$4</f>
        <v/>
      </c>
      <c r="AH13" s="52">
        <f>$E$3</f>
        <v>0</v>
      </c>
      <c r="AI13" s="52">
        <f>$E$6</f>
        <v>0</v>
      </c>
      <c r="AJ13" s="53">
        <f>$E$7</f>
        <v>0</v>
      </c>
      <c r="AK13" s="54" t="str">
        <f>$E$8</f>
        <v>不要</v>
      </c>
      <c r="AL13" s="55">
        <f>C13</f>
        <v>1</v>
      </c>
      <c r="AM13" s="55">
        <f>D13</f>
        <v>0</v>
      </c>
      <c r="AN13" s="44"/>
      <c r="AO13" s="55">
        <f>H13</f>
        <v>0</v>
      </c>
      <c r="AP13" s="55" t="str">
        <f>I13</f>
        <v/>
      </c>
      <c r="AQ13" s="55">
        <f>F13</f>
        <v>0</v>
      </c>
      <c r="AR13" s="55" t="str">
        <f>$G$13</f>
        <v/>
      </c>
      <c r="AS13" s="44"/>
      <c r="AT13" s="55" t="str">
        <f>IF(L13="","",L13)</f>
        <v/>
      </c>
      <c r="AU13" s="55" t="str">
        <f>IF(N13="","",N13)</f>
        <v/>
      </c>
      <c r="AV13" s="56">
        <f>M13</f>
        <v>0</v>
      </c>
      <c r="AW13" s="57">
        <f>O13</f>
        <v>9000</v>
      </c>
      <c r="AX13" s="58"/>
    </row>
    <row r="14" spans="1:50" ht="23.4" customHeight="1" x14ac:dyDescent="0.2">
      <c r="A14" s="1"/>
      <c r="B14" s="59">
        <v>2</v>
      </c>
      <c r="C14" s="59">
        <v>2</v>
      </c>
      <c r="D14" s="125"/>
      <c r="E14" s="128"/>
      <c r="F14" s="131"/>
      <c r="G14" s="134"/>
      <c r="H14" s="60"/>
      <c r="I14" s="61" t="str">
        <f t="shared" si="0"/>
        <v/>
      </c>
      <c r="J14" s="62"/>
      <c r="K14" s="62"/>
      <c r="L14" s="62"/>
      <c r="M14" s="62"/>
      <c r="N14" s="60"/>
      <c r="O14" s="137"/>
      <c r="P14" s="1"/>
      <c r="Q14" s="1"/>
      <c r="R14" s="35"/>
      <c r="S14" s="35"/>
      <c r="Z14" s="35">
        <f t="shared" si="1"/>
        <v>0</v>
      </c>
      <c r="AA14" s="37" t="str">
        <f t="shared" si="2"/>
        <v/>
      </c>
      <c r="AB14" s="5"/>
      <c r="AC14" s="5"/>
      <c r="AD14" s="50"/>
      <c r="AE14" s="63">
        <f t="shared" ref="AE14:AE22" si="3">$E$2</f>
        <v>0</v>
      </c>
      <c r="AF14" s="64">
        <f t="shared" ref="AF14:AF22" si="4">$E$5</f>
        <v>0</v>
      </c>
      <c r="AG14" s="64" t="str">
        <f t="shared" ref="AG14:AG22" si="5">$E$4</f>
        <v/>
      </c>
      <c r="AH14" s="64">
        <f t="shared" ref="AH14:AH22" si="6">$E$3</f>
        <v>0</v>
      </c>
      <c r="AI14" s="64">
        <f t="shared" ref="AI14:AI22" si="7">$E$6</f>
        <v>0</v>
      </c>
      <c r="AJ14" s="65">
        <f t="shared" ref="AJ14:AJ22" si="8">$E$7</f>
        <v>0</v>
      </c>
      <c r="AK14" s="66" t="str">
        <f t="shared" ref="AK14:AK22" si="9">$E$8</f>
        <v>不要</v>
      </c>
      <c r="AL14" s="55">
        <f t="shared" ref="AL14:AM22" si="10">C14</f>
        <v>2</v>
      </c>
      <c r="AM14" s="55">
        <f t="shared" si="10"/>
        <v>0</v>
      </c>
      <c r="AN14" s="44"/>
      <c r="AO14" s="55">
        <f t="shared" ref="AO14:AP22" si="11">H14</f>
        <v>0</v>
      </c>
      <c r="AP14" s="55" t="str">
        <f t="shared" si="11"/>
        <v/>
      </c>
      <c r="AQ14" s="55">
        <f t="shared" ref="AQ14:AQ22" si="12">F14</f>
        <v>0</v>
      </c>
      <c r="AR14" s="55" t="str">
        <f t="shared" ref="AR14:AR22" si="13">$G$13</f>
        <v/>
      </c>
      <c r="AS14" s="44"/>
      <c r="AT14" s="55" t="str">
        <f t="shared" ref="AT14:AT22" si="14">IF(L14="","",L14)</f>
        <v/>
      </c>
      <c r="AU14" s="55" t="str">
        <f t="shared" ref="AU14:AU22" si="15">IF(N14="","",N14)</f>
        <v/>
      </c>
      <c r="AV14" s="56">
        <f t="shared" ref="AV14:AV22" si="16">M14</f>
        <v>0</v>
      </c>
      <c r="AW14" s="67"/>
      <c r="AX14" s="68"/>
    </row>
    <row r="15" spans="1:50" ht="23.4" customHeight="1" x14ac:dyDescent="0.2">
      <c r="A15" s="1"/>
      <c r="B15" s="59">
        <v>3</v>
      </c>
      <c r="C15" s="59">
        <v>3</v>
      </c>
      <c r="D15" s="125"/>
      <c r="E15" s="128"/>
      <c r="F15" s="131"/>
      <c r="G15" s="134"/>
      <c r="H15" s="60"/>
      <c r="I15" s="61" t="str">
        <f t="shared" si="0"/>
        <v/>
      </c>
      <c r="J15" s="62"/>
      <c r="K15" s="62"/>
      <c r="L15" s="62"/>
      <c r="M15" s="62"/>
      <c r="N15" s="60"/>
      <c r="O15" s="137"/>
      <c r="P15" s="1"/>
      <c r="Q15" s="1"/>
      <c r="R15" s="35"/>
      <c r="S15" s="35"/>
      <c r="Z15" s="35">
        <f t="shared" si="1"/>
        <v>0</v>
      </c>
      <c r="AA15" s="37" t="str">
        <f t="shared" si="2"/>
        <v/>
      </c>
      <c r="AB15" s="5"/>
      <c r="AC15" s="5"/>
      <c r="AD15" s="50"/>
      <c r="AE15" s="63">
        <f t="shared" si="3"/>
        <v>0</v>
      </c>
      <c r="AF15" s="64">
        <f t="shared" si="4"/>
        <v>0</v>
      </c>
      <c r="AG15" s="64" t="str">
        <f t="shared" si="5"/>
        <v/>
      </c>
      <c r="AH15" s="64">
        <f t="shared" si="6"/>
        <v>0</v>
      </c>
      <c r="AI15" s="64">
        <f t="shared" si="7"/>
        <v>0</v>
      </c>
      <c r="AJ15" s="65">
        <f t="shared" si="8"/>
        <v>0</v>
      </c>
      <c r="AK15" s="66" t="str">
        <f t="shared" si="9"/>
        <v>不要</v>
      </c>
      <c r="AL15" s="55">
        <f t="shared" si="10"/>
        <v>3</v>
      </c>
      <c r="AM15" s="55">
        <f t="shared" si="10"/>
        <v>0</v>
      </c>
      <c r="AN15" s="44"/>
      <c r="AO15" s="55">
        <f t="shared" si="11"/>
        <v>0</v>
      </c>
      <c r="AP15" s="55" t="str">
        <f t="shared" si="11"/>
        <v/>
      </c>
      <c r="AQ15" s="55">
        <f t="shared" si="12"/>
        <v>0</v>
      </c>
      <c r="AR15" s="55" t="str">
        <f t="shared" si="13"/>
        <v/>
      </c>
      <c r="AS15" s="44"/>
      <c r="AT15" s="55" t="str">
        <f t="shared" si="14"/>
        <v/>
      </c>
      <c r="AU15" s="55" t="str">
        <f t="shared" si="15"/>
        <v/>
      </c>
      <c r="AV15" s="56">
        <f t="shared" si="16"/>
        <v>0</v>
      </c>
      <c r="AW15" s="67"/>
      <c r="AX15" s="68"/>
    </row>
    <row r="16" spans="1:50" ht="23.4" customHeight="1" x14ac:dyDescent="0.2">
      <c r="A16" s="1"/>
      <c r="B16" s="59">
        <v>4</v>
      </c>
      <c r="C16" s="59">
        <v>4</v>
      </c>
      <c r="D16" s="125"/>
      <c r="E16" s="128"/>
      <c r="F16" s="131"/>
      <c r="G16" s="134"/>
      <c r="H16" s="60"/>
      <c r="I16" s="61" t="str">
        <f t="shared" si="0"/>
        <v/>
      </c>
      <c r="J16" s="62"/>
      <c r="K16" s="62"/>
      <c r="L16" s="62"/>
      <c r="M16" s="62" t="s">
        <v>37</v>
      </c>
      <c r="N16" s="60"/>
      <c r="O16" s="137"/>
      <c r="P16" s="1"/>
      <c r="Q16" s="1"/>
      <c r="R16" s="35"/>
      <c r="S16" s="35"/>
      <c r="Z16" s="35">
        <f t="shared" si="1"/>
        <v>0</v>
      </c>
      <c r="AA16" s="37" t="str">
        <f t="shared" si="2"/>
        <v/>
      </c>
      <c r="AB16" s="5"/>
      <c r="AC16" s="5"/>
      <c r="AD16" s="50"/>
      <c r="AE16" s="63">
        <f t="shared" si="3"/>
        <v>0</v>
      </c>
      <c r="AF16" s="64">
        <f t="shared" si="4"/>
        <v>0</v>
      </c>
      <c r="AG16" s="64" t="str">
        <f t="shared" si="5"/>
        <v/>
      </c>
      <c r="AH16" s="64">
        <f t="shared" si="6"/>
        <v>0</v>
      </c>
      <c r="AI16" s="64">
        <f t="shared" si="7"/>
        <v>0</v>
      </c>
      <c r="AJ16" s="65">
        <f t="shared" si="8"/>
        <v>0</v>
      </c>
      <c r="AK16" s="66" t="str">
        <f t="shared" si="9"/>
        <v>不要</v>
      </c>
      <c r="AL16" s="55">
        <f t="shared" si="10"/>
        <v>4</v>
      </c>
      <c r="AM16" s="55">
        <f t="shared" si="10"/>
        <v>0</v>
      </c>
      <c r="AN16" s="44"/>
      <c r="AO16" s="55">
        <f t="shared" si="11"/>
        <v>0</v>
      </c>
      <c r="AP16" s="55" t="str">
        <f t="shared" si="11"/>
        <v/>
      </c>
      <c r="AQ16" s="55">
        <f t="shared" si="12"/>
        <v>0</v>
      </c>
      <c r="AR16" s="55" t="str">
        <f t="shared" si="13"/>
        <v/>
      </c>
      <c r="AS16" s="44"/>
      <c r="AT16" s="55" t="str">
        <f t="shared" si="14"/>
        <v/>
      </c>
      <c r="AU16" s="55" t="str">
        <f t="shared" si="15"/>
        <v/>
      </c>
      <c r="AV16" s="56" t="str">
        <f t="shared" si="16"/>
        <v>女</v>
      </c>
      <c r="AW16" s="67"/>
      <c r="AX16" s="68"/>
    </row>
    <row r="17" spans="1:50" ht="23.4" customHeight="1" x14ac:dyDescent="0.2">
      <c r="A17" s="1"/>
      <c r="B17" s="59">
        <v>5</v>
      </c>
      <c r="C17" s="59">
        <v>5</v>
      </c>
      <c r="D17" s="125"/>
      <c r="E17" s="128"/>
      <c r="F17" s="131"/>
      <c r="G17" s="134"/>
      <c r="H17" s="60"/>
      <c r="I17" s="61" t="str">
        <f t="shared" si="0"/>
        <v/>
      </c>
      <c r="J17" s="62"/>
      <c r="K17" s="62"/>
      <c r="L17" s="62"/>
      <c r="M17" s="62" t="s">
        <v>37</v>
      </c>
      <c r="N17" s="60"/>
      <c r="O17" s="137"/>
      <c r="P17" s="1"/>
      <c r="Q17" s="1"/>
      <c r="R17" s="35"/>
      <c r="S17" s="35"/>
      <c r="Z17" s="35">
        <f t="shared" si="1"/>
        <v>0</v>
      </c>
      <c r="AA17" s="37" t="str">
        <f t="shared" si="2"/>
        <v/>
      </c>
      <c r="AB17" s="5"/>
      <c r="AC17" s="5"/>
      <c r="AD17" s="50"/>
      <c r="AE17" s="63">
        <f t="shared" si="3"/>
        <v>0</v>
      </c>
      <c r="AF17" s="64">
        <f t="shared" si="4"/>
        <v>0</v>
      </c>
      <c r="AG17" s="64" t="str">
        <f t="shared" si="5"/>
        <v/>
      </c>
      <c r="AH17" s="64">
        <f t="shared" si="6"/>
        <v>0</v>
      </c>
      <c r="AI17" s="64">
        <f t="shared" si="7"/>
        <v>0</v>
      </c>
      <c r="AJ17" s="65">
        <f t="shared" si="8"/>
        <v>0</v>
      </c>
      <c r="AK17" s="66" t="str">
        <f t="shared" si="9"/>
        <v>不要</v>
      </c>
      <c r="AL17" s="55">
        <f t="shared" si="10"/>
        <v>5</v>
      </c>
      <c r="AM17" s="55">
        <f t="shared" si="10"/>
        <v>0</v>
      </c>
      <c r="AN17" s="44"/>
      <c r="AO17" s="55">
        <f t="shared" si="11"/>
        <v>0</v>
      </c>
      <c r="AP17" s="55" t="str">
        <f t="shared" si="11"/>
        <v/>
      </c>
      <c r="AQ17" s="55">
        <f t="shared" si="12"/>
        <v>0</v>
      </c>
      <c r="AR17" s="55" t="str">
        <f t="shared" si="13"/>
        <v/>
      </c>
      <c r="AS17" s="44"/>
      <c r="AT17" s="55" t="str">
        <f t="shared" si="14"/>
        <v/>
      </c>
      <c r="AU17" s="55" t="str">
        <f t="shared" si="15"/>
        <v/>
      </c>
      <c r="AV17" s="56" t="str">
        <f t="shared" si="16"/>
        <v>女</v>
      </c>
      <c r="AW17" s="67"/>
      <c r="AX17" s="68"/>
    </row>
    <row r="18" spans="1:50" ht="23.4" customHeight="1" x14ac:dyDescent="0.2">
      <c r="A18" s="1"/>
      <c r="B18" s="59">
        <v>6</v>
      </c>
      <c r="C18" s="59">
        <v>6</v>
      </c>
      <c r="D18" s="125"/>
      <c r="E18" s="128"/>
      <c r="F18" s="131"/>
      <c r="G18" s="134"/>
      <c r="H18" s="60"/>
      <c r="I18" s="61" t="str">
        <f t="shared" si="0"/>
        <v/>
      </c>
      <c r="J18" s="62"/>
      <c r="K18" s="62"/>
      <c r="L18" s="62"/>
      <c r="M18" s="62" t="s">
        <v>37</v>
      </c>
      <c r="N18" s="60"/>
      <c r="O18" s="137"/>
      <c r="P18" s="1"/>
      <c r="Q18" s="1"/>
      <c r="R18" s="35"/>
      <c r="S18" s="35"/>
      <c r="Z18" s="35">
        <f t="shared" si="1"/>
        <v>0</v>
      </c>
      <c r="AA18" s="37" t="str">
        <f t="shared" si="2"/>
        <v/>
      </c>
      <c r="AB18" s="5"/>
      <c r="AC18" s="5"/>
      <c r="AD18" s="50"/>
      <c r="AE18" s="63">
        <f t="shared" si="3"/>
        <v>0</v>
      </c>
      <c r="AF18" s="64">
        <f t="shared" si="4"/>
        <v>0</v>
      </c>
      <c r="AG18" s="64" t="str">
        <f t="shared" si="5"/>
        <v/>
      </c>
      <c r="AH18" s="64">
        <f t="shared" si="6"/>
        <v>0</v>
      </c>
      <c r="AI18" s="64">
        <f t="shared" si="7"/>
        <v>0</v>
      </c>
      <c r="AJ18" s="65">
        <f t="shared" si="8"/>
        <v>0</v>
      </c>
      <c r="AK18" s="66" t="str">
        <f t="shared" si="9"/>
        <v>不要</v>
      </c>
      <c r="AL18" s="55">
        <f t="shared" si="10"/>
        <v>6</v>
      </c>
      <c r="AM18" s="55">
        <f t="shared" si="10"/>
        <v>0</v>
      </c>
      <c r="AN18" s="44"/>
      <c r="AO18" s="55">
        <f t="shared" si="11"/>
        <v>0</v>
      </c>
      <c r="AP18" s="55" t="str">
        <f t="shared" si="11"/>
        <v/>
      </c>
      <c r="AQ18" s="55">
        <f t="shared" si="12"/>
        <v>0</v>
      </c>
      <c r="AR18" s="55" t="str">
        <f t="shared" si="13"/>
        <v/>
      </c>
      <c r="AS18" s="44"/>
      <c r="AT18" s="55" t="str">
        <f t="shared" si="14"/>
        <v/>
      </c>
      <c r="AU18" s="55" t="str">
        <f t="shared" si="15"/>
        <v/>
      </c>
      <c r="AV18" s="56" t="str">
        <f t="shared" si="16"/>
        <v>女</v>
      </c>
      <c r="AW18" s="67"/>
      <c r="AX18" s="68"/>
    </row>
    <row r="19" spans="1:50" ht="23.4" customHeight="1" x14ac:dyDescent="0.2">
      <c r="A19" s="1"/>
      <c r="B19" s="59">
        <v>7</v>
      </c>
      <c r="C19" s="59">
        <v>7</v>
      </c>
      <c r="D19" s="125"/>
      <c r="E19" s="128"/>
      <c r="F19" s="131"/>
      <c r="G19" s="134"/>
      <c r="H19" s="60"/>
      <c r="I19" s="61" t="str">
        <f t="shared" si="0"/>
        <v/>
      </c>
      <c r="J19" s="62"/>
      <c r="K19" s="62"/>
      <c r="L19" s="62"/>
      <c r="M19" s="62" t="s">
        <v>37</v>
      </c>
      <c r="N19" s="60"/>
      <c r="O19" s="137"/>
      <c r="P19" s="1"/>
      <c r="Q19" s="1"/>
      <c r="R19" s="35"/>
      <c r="S19" s="35"/>
      <c r="Z19" s="35">
        <f t="shared" si="1"/>
        <v>0</v>
      </c>
      <c r="AA19" s="37" t="str">
        <f t="shared" si="2"/>
        <v/>
      </c>
      <c r="AB19" s="5"/>
      <c r="AC19" s="5"/>
      <c r="AD19" s="50"/>
      <c r="AE19" s="63">
        <f t="shared" si="3"/>
        <v>0</v>
      </c>
      <c r="AF19" s="64">
        <f t="shared" si="4"/>
        <v>0</v>
      </c>
      <c r="AG19" s="64" t="str">
        <f t="shared" si="5"/>
        <v/>
      </c>
      <c r="AH19" s="64">
        <f t="shared" si="6"/>
        <v>0</v>
      </c>
      <c r="AI19" s="64">
        <f t="shared" si="7"/>
        <v>0</v>
      </c>
      <c r="AJ19" s="65">
        <f t="shared" si="8"/>
        <v>0</v>
      </c>
      <c r="AK19" s="66" t="str">
        <f t="shared" si="9"/>
        <v>不要</v>
      </c>
      <c r="AL19" s="55">
        <f t="shared" si="10"/>
        <v>7</v>
      </c>
      <c r="AM19" s="55">
        <f t="shared" si="10"/>
        <v>0</v>
      </c>
      <c r="AN19" s="44"/>
      <c r="AO19" s="55">
        <f t="shared" si="11"/>
        <v>0</v>
      </c>
      <c r="AP19" s="55" t="str">
        <f t="shared" si="11"/>
        <v/>
      </c>
      <c r="AQ19" s="55">
        <f t="shared" si="12"/>
        <v>0</v>
      </c>
      <c r="AR19" s="55" t="str">
        <f t="shared" si="13"/>
        <v/>
      </c>
      <c r="AS19" s="44"/>
      <c r="AT19" s="55" t="str">
        <f t="shared" si="14"/>
        <v/>
      </c>
      <c r="AU19" s="55" t="str">
        <f t="shared" si="15"/>
        <v/>
      </c>
      <c r="AV19" s="56" t="str">
        <f t="shared" si="16"/>
        <v>女</v>
      </c>
      <c r="AW19" s="67"/>
      <c r="AX19" s="68"/>
    </row>
    <row r="20" spans="1:50" ht="23.4" customHeight="1" x14ac:dyDescent="0.2">
      <c r="A20" s="1"/>
      <c r="B20" s="59">
        <v>8</v>
      </c>
      <c r="C20" s="59">
        <v>8</v>
      </c>
      <c r="D20" s="125"/>
      <c r="E20" s="128"/>
      <c r="F20" s="131"/>
      <c r="G20" s="134"/>
      <c r="H20" s="60"/>
      <c r="I20" s="61" t="str">
        <f t="shared" si="0"/>
        <v/>
      </c>
      <c r="J20" s="62"/>
      <c r="K20" s="62"/>
      <c r="L20" s="62"/>
      <c r="M20" s="62" t="s">
        <v>37</v>
      </c>
      <c r="N20" s="60"/>
      <c r="O20" s="137"/>
      <c r="P20" s="1"/>
      <c r="Q20" s="1"/>
      <c r="R20" s="35"/>
      <c r="S20" s="35"/>
      <c r="Z20" s="35">
        <f t="shared" si="1"/>
        <v>0</v>
      </c>
      <c r="AA20" s="37" t="str">
        <f t="shared" si="2"/>
        <v/>
      </c>
      <c r="AB20" s="5"/>
      <c r="AC20" s="5"/>
      <c r="AD20" s="50"/>
      <c r="AE20" s="63">
        <f t="shared" si="3"/>
        <v>0</v>
      </c>
      <c r="AF20" s="64">
        <f t="shared" si="4"/>
        <v>0</v>
      </c>
      <c r="AG20" s="64" t="str">
        <f t="shared" si="5"/>
        <v/>
      </c>
      <c r="AH20" s="64">
        <f t="shared" si="6"/>
        <v>0</v>
      </c>
      <c r="AI20" s="64">
        <f t="shared" si="7"/>
        <v>0</v>
      </c>
      <c r="AJ20" s="65">
        <f t="shared" si="8"/>
        <v>0</v>
      </c>
      <c r="AK20" s="66" t="str">
        <f t="shared" si="9"/>
        <v>不要</v>
      </c>
      <c r="AL20" s="55">
        <f t="shared" si="10"/>
        <v>8</v>
      </c>
      <c r="AM20" s="55">
        <f t="shared" si="10"/>
        <v>0</v>
      </c>
      <c r="AN20" s="44"/>
      <c r="AO20" s="55">
        <f t="shared" si="11"/>
        <v>0</v>
      </c>
      <c r="AP20" s="55" t="str">
        <f t="shared" si="11"/>
        <v/>
      </c>
      <c r="AQ20" s="55">
        <f t="shared" si="12"/>
        <v>0</v>
      </c>
      <c r="AR20" s="55" t="str">
        <f t="shared" si="13"/>
        <v/>
      </c>
      <c r="AS20" s="44"/>
      <c r="AT20" s="55" t="str">
        <f t="shared" si="14"/>
        <v/>
      </c>
      <c r="AU20" s="55" t="str">
        <f t="shared" si="15"/>
        <v/>
      </c>
      <c r="AV20" s="56" t="str">
        <f t="shared" si="16"/>
        <v>女</v>
      </c>
      <c r="AW20" s="67"/>
      <c r="AX20" s="68"/>
    </row>
    <row r="21" spans="1:50" ht="23.4" customHeight="1" x14ac:dyDescent="0.2">
      <c r="A21" s="1"/>
      <c r="B21" s="59">
        <v>9</v>
      </c>
      <c r="C21" s="59">
        <v>9</v>
      </c>
      <c r="D21" s="125"/>
      <c r="E21" s="128"/>
      <c r="F21" s="131"/>
      <c r="G21" s="134"/>
      <c r="H21" s="60"/>
      <c r="I21" s="61" t="str">
        <f t="shared" si="0"/>
        <v/>
      </c>
      <c r="J21" s="62"/>
      <c r="K21" s="62"/>
      <c r="L21" s="62"/>
      <c r="M21" s="62" t="s">
        <v>37</v>
      </c>
      <c r="N21" s="60"/>
      <c r="O21" s="137"/>
      <c r="P21" s="1"/>
      <c r="Q21" s="1"/>
      <c r="R21" s="35"/>
      <c r="S21" s="35"/>
      <c r="Z21" s="35">
        <f t="shared" si="1"/>
        <v>0</v>
      </c>
      <c r="AA21" s="37" t="str">
        <f t="shared" si="2"/>
        <v/>
      </c>
      <c r="AB21" s="5"/>
      <c r="AC21" s="5"/>
      <c r="AD21" s="50"/>
      <c r="AE21" s="63">
        <f t="shared" si="3"/>
        <v>0</v>
      </c>
      <c r="AF21" s="64">
        <f t="shared" si="4"/>
        <v>0</v>
      </c>
      <c r="AG21" s="64" t="str">
        <f t="shared" si="5"/>
        <v/>
      </c>
      <c r="AH21" s="64">
        <f t="shared" si="6"/>
        <v>0</v>
      </c>
      <c r="AI21" s="64">
        <f t="shared" si="7"/>
        <v>0</v>
      </c>
      <c r="AJ21" s="65">
        <f t="shared" si="8"/>
        <v>0</v>
      </c>
      <c r="AK21" s="66" t="str">
        <f t="shared" si="9"/>
        <v>不要</v>
      </c>
      <c r="AL21" s="55">
        <f t="shared" si="10"/>
        <v>9</v>
      </c>
      <c r="AM21" s="55">
        <f t="shared" si="10"/>
        <v>0</v>
      </c>
      <c r="AN21" s="44"/>
      <c r="AO21" s="55">
        <f t="shared" si="11"/>
        <v>0</v>
      </c>
      <c r="AP21" s="55" t="str">
        <f t="shared" si="11"/>
        <v/>
      </c>
      <c r="AQ21" s="55">
        <f t="shared" si="12"/>
        <v>0</v>
      </c>
      <c r="AR21" s="55" t="str">
        <f t="shared" si="13"/>
        <v/>
      </c>
      <c r="AS21" s="44"/>
      <c r="AT21" s="55" t="str">
        <f t="shared" si="14"/>
        <v/>
      </c>
      <c r="AU21" s="55" t="str">
        <f t="shared" si="15"/>
        <v/>
      </c>
      <c r="AV21" s="56" t="str">
        <f t="shared" si="16"/>
        <v>女</v>
      </c>
      <c r="AW21" s="67"/>
      <c r="AX21" s="68"/>
    </row>
    <row r="22" spans="1:50" ht="23.4" customHeight="1" thickBot="1" x14ac:dyDescent="0.25">
      <c r="A22" s="1"/>
      <c r="B22" s="69">
        <v>8</v>
      </c>
      <c r="C22" s="69">
        <v>10</v>
      </c>
      <c r="D22" s="126"/>
      <c r="E22" s="129"/>
      <c r="F22" s="132"/>
      <c r="G22" s="135"/>
      <c r="H22" s="70"/>
      <c r="I22" s="71" t="str">
        <f t="shared" si="0"/>
        <v/>
      </c>
      <c r="J22" s="72"/>
      <c r="K22" s="72"/>
      <c r="L22" s="72"/>
      <c r="M22" s="72" t="s">
        <v>37</v>
      </c>
      <c r="N22" s="70"/>
      <c r="O22" s="138"/>
      <c r="P22" s="1"/>
      <c r="Q22" s="1"/>
      <c r="R22" s="35"/>
      <c r="S22" s="35"/>
      <c r="Z22" s="35">
        <f t="shared" si="1"/>
        <v>0</v>
      </c>
      <c r="AA22" s="37" t="str">
        <f t="shared" si="2"/>
        <v/>
      </c>
      <c r="AB22" s="5"/>
      <c r="AC22" s="5"/>
      <c r="AD22" s="50"/>
      <c r="AE22" s="73">
        <f t="shared" si="3"/>
        <v>0</v>
      </c>
      <c r="AF22" s="74">
        <f t="shared" si="4"/>
        <v>0</v>
      </c>
      <c r="AG22" s="74" t="str">
        <f t="shared" si="5"/>
        <v/>
      </c>
      <c r="AH22" s="74">
        <f t="shared" si="6"/>
        <v>0</v>
      </c>
      <c r="AI22" s="74">
        <f t="shared" si="7"/>
        <v>0</v>
      </c>
      <c r="AJ22" s="75">
        <f t="shared" si="8"/>
        <v>0</v>
      </c>
      <c r="AK22" s="76" t="str">
        <f t="shared" si="9"/>
        <v>不要</v>
      </c>
      <c r="AL22" s="77">
        <f t="shared" si="10"/>
        <v>10</v>
      </c>
      <c r="AM22" s="77">
        <f t="shared" si="10"/>
        <v>0</v>
      </c>
      <c r="AN22" s="45"/>
      <c r="AO22" s="77">
        <f t="shared" si="11"/>
        <v>0</v>
      </c>
      <c r="AP22" s="77" t="str">
        <f t="shared" si="11"/>
        <v/>
      </c>
      <c r="AQ22" s="77">
        <f t="shared" si="12"/>
        <v>0</v>
      </c>
      <c r="AR22" s="77" t="str">
        <f t="shared" si="13"/>
        <v/>
      </c>
      <c r="AS22" s="45"/>
      <c r="AT22" s="77" t="str">
        <f t="shared" si="14"/>
        <v/>
      </c>
      <c r="AU22" s="77" t="str">
        <f t="shared" si="15"/>
        <v/>
      </c>
      <c r="AV22" s="78" t="str">
        <f t="shared" si="16"/>
        <v>女</v>
      </c>
      <c r="AW22" s="79"/>
      <c r="AX22" s="80"/>
    </row>
  </sheetData>
  <sheetProtection sheet="1" selectLockedCells="1"/>
  <mergeCells count="31">
    <mergeCell ref="D13:D22"/>
    <mergeCell ref="E13:E22"/>
    <mergeCell ref="F13:F22"/>
    <mergeCell ref="G13:G22"/>
    <mergeCell ref="O13:O22"/>
    <mergeCell ref="K8:O9"/>
    <mergeCell ref="I9:J9"/>
    <mergeCell ref="C11:C12"/>
    <mergeCell ref="D11:D12"/>
    <mergeCell ref="E11:E12"/>
    <mergeCell ref="F11:F12"/>
    <mergeCell ref="G11:G12"/>
    <mergeCell ref="O11:O12"/>
    <mergeCell ref="I8:J8"/>
    <mergeCell ref="C7:D7"/>
    <mergeCell ref="E7:F7"/>
    <mergeCell ref="C8:D8"/>
    <mergeCell ref="E8:F8"/>
    <mergeCell ref="G8:H9"/>
    <mergeCell ref="C4:D4"/>
    <mergeCell ref="E4:F4"/>
    <mergeCell ref="C5:D5"/>
    <mergeCell ref="E5:F5"/>
    <mergeCell ref="C6:D6"/>
    <mergeCell ref="E6:G6"/>
    <mergeCell ref="C1:K1"/>
    <mergeCell ref="L1:P1"/>
    <mergeCell ref="C2:D2"/>
    <mergeCell ref="E2:F2"/>
    <mergeCell ref="C3:D3"/>
    <mergeCell ref="E3:F3"/>
  </mergeCells>
  <phoneticPr fontId="3"/>
  <conditionalFormatting sqref="E2:F7">
    <cfRule type="expression" dxfId="3" priority="4" stopIfTrue="1">
      <formula>AND(COUNTA($F$13:$F$22)&gt;0,E2="")</formula>
    </cfRule>
  </conditionalFormatting>
  <conditionalFormatting sqref="H11:H22">
    <cfRule type="expression" dxfId="2" priority="2" stopIfTrue="1">
      <formula>$AA11&lt;&gt;""</formula>
    </cfRule>
  </conditionalFormatting>
  <conditionalFormatting sqref="J13 I14:J22">
    <cfRule type="expression" dxfId="1" priority="1">
      <formula>AND($H13&lt;&gt;"",I13="")</formula>
    </cfRule>
  </conditionalFormatting>
  <conditionalFormatting sqref="N13:N22">
    <cfRule type="expression" dxfId="0" priority="3" stopIfTrue="1">
      <formula>AND($D$13="シニア",$H13&lt;&gt;"",$N13&lt;60)</formula>
    </cfRule>
  </conditionalFormatting>
  <dataValidations count="9">
    <dataValidation type="list" allowBlank="1" showInputMessage="1" showErrorMessage="1" sqref="D11:D22" xr:uid="{1842C1A0-C3D6-42DF-B7DE-5B855E515CE8}">
      <formula1>$T$5:$T$8</formula1>
    </dataValidation>
    <dataValidation type="list" imeMode="hiragana" allowBlank="1" showInputMessage="1" showErrorMessage="1" sqref="L11:L22" xr:uid="{5E1759CD-F854-448F-AF2C-DA51073C6A46}">
      <formula1>"○"</formula1>
    </dataValidation>
    <dataValidation type="list" allowBlank="1" showInputMessage="1" showErrorMessage="1" sqref="E11:E22" xr:uid="{89D1A109-F631-4C7C-9E4F-51FC4FF5E863}">
      <formula1>$U11:$X11</formula1>
    </dataValidation>
    <dataValidation type="list" allowBlank="1" showInputMessage="1" showErrorMessage="1" sqref="E8" xr:uid="{6806523C-985D-4D85-8AD7-022E43B61D8E}">
      <formula1>"必要,不要"</formula1>
    </dataValidation>
    <dataValidation imeMode="halfAlpha" allowBlank="1" showInputMessage="1" showErrorMessage="1" sqref="E6:G6 E2 E7:F7 N11:N22" xr:uid="{0DB0239E-C1A4-4EC0-A5EA-3C378D59791A}"/>
    <dataValidation imeMode="halfKatakana" allowBlank="1" showInputMessage="1" showErrorMessage="1" sqref="I11:I12 G11 C13:C22 B11:B22" xr:uid="{4AB5F685-6CAF-43AB-A564-292A55ACD15B}"/>
    <dataValidation imeMode="fullKatakana" allowBlank="1" showInputMessage="1" showErrorMessage="1" sqref="I13:I22 G13:G22 E4:F4" xr:uid="{F3EB6126-7DCA-45B8-B44E-89E6D48893EB}"/>
    <dataValidation imeMode="hiragana" allowBlank="1" showInputMessage="1" showErrorMessage="1" sqref="E3:F3 F11 F13 J11:J22 E5:F5 H11:H22" xr:uid="{5AB84A6D-574A-4C0D-84DC-7DEED12D6835}"/>
    <dataValidation type="list" imeMode="halfAlpha" allowBlank="1" showInputMessage="1" showErrorMessage="1" sqref="K11:K22" xr:uid="{0038E395-B634-4706-90C2-798A3989D31C}">
      <formula1>"A,B,C,初級"</formula1>
    </dataValidation>
  </dataValidations>
  <printOptions horizontalCentered="1" verticalCentered="1"/>
  <pageMargins left="0.11811023622047245" right="0.11811023622047245" top="0.15748031496062992" bottom="0.15748031496062992" header="0" footer="0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トリプルスOP団体戦</vt:lpstr>
      <vt:lpstr>トリプルスOP団体戦!Print_Area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忠芳 松澤</cp:lastModifiedBy>
  <dcterms:created xsi:type="dcterms:W3CDTF">2026-05-18T03:02:50Z</dcterms:created>
  <dcterms:modified xsi:type="dcterms:W3CDTF">2026-05-31T08:23:55Z</dcterms:modified>
</cp:coreProperties>
</file>