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605" windowHeight="7620" activeTab="0"/>
  </bookViews>
  <sheets>
    <sheet name="結成記念" sheetId="1" r:id="rId1"/>
  </sheets>
  <definedNames>
    <definedName name="_xlnm.Print_Area" localSheetId="0">'結成記念'!$A$1:$Q$37</definedName>
  </definedNames>
  <calcPr fullCalcOnLoad="1"/>
</workbook>
</file>

<file path=xl/comments1.xml><?xml version="1.0" encoding="utf-8"?>
<comments xmlns="http://schemas.openxmlformats.org/spreadsheetml/2006/main">
  <authors>
    <author>yossy</author>
  </authors>
  <commentList>
    <comment ref="L36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K36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J36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L35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K35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J35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E35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D35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L34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K34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J34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L33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K33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J33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E33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D33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L32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K32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J32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L31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K31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J31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E31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D31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L30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K30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J30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L29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K29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J29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E29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D29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L28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K28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J28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L27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K27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J27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E27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D27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L26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K26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J26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L25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K25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J25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E25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D25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L24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K24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J24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L23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K23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J23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E23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D23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L22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K22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J22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L21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K21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J21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E21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D21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L20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K20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J20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L19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K19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J19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E19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D19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L18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K18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J18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L17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K17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J17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E17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D17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L16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K16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J16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L15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K15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J15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E15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D15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L14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K14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J14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L13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K13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J13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E13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D13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L12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K12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J12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L11" authorId="0">
      <text>
        <r>
          <rPr>
            <sz val="9"/>
            <rFont val="ＭＳ Ｐゴシック"/>
            <family val="3"/>
          </rPr>
          <t>シニアの部は当日年齢(45歳以上）を記入</t>
        </r>
      </text>
    </comment>
    <comment ref="K11" authorId="0">
      <text>
        <r>
          <rPr>
            <sz val="9"/>
            <rFont val="ＭＳ Ｐゴシック"/>
            <family val="3"/>
          </rPr>
          <t>協会登録者は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をクリックし表示されるリストから</t>
        </r>
        <r>
          <rPr>
            <b/>
            <sz val="9"/>
            <rFont val="ＭＳ Ｐゴシック"/>
            <family val="3"/>
          </rPr>
          <t xml:space="preserve">
〇</t>
        </r>
        <r>
          <rPr>
            <sz val="9"/>
            <rFont val="ＭＳ Ｐゴシック"/>
            <family val="3"/>
          </rPr>
          <t>を選択</t>
        </r>
      </text>
    </comment>
    <comment ref="J11" authorId="0">
      <text>
        <r>
          <rPr>
            <sz val="9"/>
            <rFont val="ＭＳ Ｐゴシック"/>
            <family val="3"/>
          </rPr>
          <t>中高生は</t>
        </r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 xml:space="preserve">をクリックし表示されるリストから
</t>
        </r>
        <r>
          <rPr>
            <b/>
            <sz val="9"/>
            <rFont val="ＭＳ Ｐゴシック"/>
            <family val="3"/>
          </rPr>
          <t>〇</t>
        </r>
        <r>
          <rPr>
            <sz val="9"/>
            <rFont val="ＭＳ Ｐゴシック"/>
            <family val="3"/>
          </rPr>
          <t>を選択</t>
        </r>
      </text>
    </comment>
    <comment ref="E11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D11" authorId="0">
      <text>
        <r>
          <rPr>
            <b/>
            <sz val="9"/>
            <rFont val="ＭＳ Ｐゴシック"/>
            <family val="3"/>
          </rPr>
          <t>▼</t>
        </r>
        <r>
          <rPr>
            <sz val="9"/>
            <rFont val="ＭＳ Ｐゴシック"/>
            <family val="3"/>
          </rPr>
          <t>をクリックし、表示されるリストから選択</t>
        </r>
      </text>
    </comment>
    <comment ref="E8" authorId="0">
      <text>
        <r>
          <rPr>
            <sz val="9"/>
            <rFont val="ＭＳ Ｐゴシック"/>
            <family val="3"/>
          </rPr>
          <t xml:space="preserve">▼をクリックし、表示されるリストから選択
</t>
        </r>
      </text>
    </comment>
  </commentList>
</comments>
</file>

<file path=xl/sharedStrings.xml><?xml version="1.0" encoding="utf-8"?>
<sst xmlns="http://schemas.openxmlformats.org/spreadsheetml/2006/main" count="50" uniqueCount="39">
  <si>
    <t>ＹＡＭＡＴＯ</t>
  </si>
  <si>
    <t>大和　次郎</t>
  </si>
  <si>
    <t>〇</t>
  </si>
  <si>
    <t>大和クラブ</t>
  </si>
  <si>
    <t>大和　太郎</t>
  </si>
  <si>
    <t>ｼﾆｱ1</t>
  </si>
  <si>
    <t>男子W</t>
  </si>
  <si>
    <t>例</t>
  </si>
  <si>
    <t>参加料</t>
  </si>
  <si>
    <t>親子</t>
  </si>
  <si>
    <t>ｼﾆｱ</t>
  </si>
  <si>
    <t>協会
登録
者</t>
  </si>
  <si>
    <t>中
高
生</t>
  </si>
  <si>
    <t>ショゾク　フリガナ</t>
  </si>
  <si>
    <t>所　属</t>
  </si>
  <si>
    <t>シメイ　フリガナ</t>
  </si>
  <si>
    <t>氏　名</t>
  </si>
  <si>
    <t>ランク</t>
  </si>
  <si>
    <r>
      <rPr>
        <sz val="11"/>
        <rFont val="ＭＳ Ｐゴシック"/>
        <family val="3"/>
      </rPr>
      <t>種目</t>
    </r>
    <r>
      <rPr>
        <sz val="8"/>
        <rFont val="ＭＳ Ｐゴシック"/>
        <family val="3"/>
      </rPr>
      <t xml:space="preserve">
S：シングルス
W：ダブルス</t>
    </r>
  </si>
  <si>
    <t>ｼﾆｱ2</t>
  </si>
  <si>
    <t>ｼﾆｱ1</t>
  </si>
  <si>
    <t>3部</t>
  </si>
  <si>
    <t>2部</t>
  </si>
  <si>
    <t>1部</t>
  </si>
  <si>
    <t>女子W</t>
  </si>
  <si>
    <t>領収書</t>
  </si>
  <si>
    <t>電話番号</t>
  </si>
  <si>
    <t>女子S</t>
  </si>
  <si>
    <t>メールアドレス</t>
  </si>
  <si>
    <t>男子S</t>
  </si>
  <si>
    <t>所属名</t>
  </si>
  <si>
    <t>フリガナ</t>
  </si>
  <si>
    <t>申込責任者</t>
  </si>
  <si>
    <t>申込年月日</t>
  </si>
  <si>
    <t>その他</t>
  </si>
  <si>
    <t>親子</t>
  </si>
  <si>
    <t>協会登録者</t>
  </si>
  <si>
    <t>学生</t>
  </si>
  <si>
    <t>＜大和市バドミントン協会結成記念大会＞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</si>
</sst>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合計金額　&quot;#,##0&quot;円&quot;"/>
    <numFmt numFmtId="178" formatCode="&quot;参加人数　&quot;General&quot;人&quot;"/>
    <numFmt numFmtId="179" formatCode="&quot;参加組数　&quot;General&quot;組&quot;"/>
  </numFmts>
  <fonts count="60">
    <font>
      <sz val="10"/>
      <color theme="1"/>
      <name val="HG丸ｺﾞｼｯｸM-PRO"/>
      <family val="3"/>
    </font>
    <font>
      <sz val="10"/>
      <color indexed="8"/>
      <name val="HG丸ｺﾞｼｯｸM-PRO"/>
      <family val="3"/>
    </font>
    <font>
      <sz val="11"/>
      <name val="ＭＳ Ｐゴシック"/>
      <family val="3"/>
    </font>
    <font>
      <sz val="6"/>
      <name val="HG丸ｺﾞｼｯｸM-PRO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u val="single"/>
      <sz val="10"/>
      <color indexed="12"/>
      <name val="HG丸ｺﾞｼｯｸM-PRO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u val="single"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sz val="10"/>
      <color indexed="17"/>
      <name val="HG丸ｺﾞｼｯｸM-PRO"/>
      <family val="3"/>
    </font>
    <font>
      <sz val="10"/>
      <color indexed="20"/>
      <name val="HG丸ｺﾞｼｯｸM-PRO"/>
      <family val="3"/>
    </font>
    <font>
      <sz val="10"/>
      <color indexed="60"/>
      <name val="HG丸ｺﾞｼｯｸM-PRO"/>
      <family val="3"/>
    </font>
    <font>
      <sz val="10"/>
      <color indexed="62"/>
      <name val="HG丸ｺﾞｼｯｸM-PRO"/>
      <family val="3"/>
    </font>
    <font>
      <b/>
      <sz val="10"/>
      <color indexed="63"/>
      <name val="HG丸ｺﾞｼｯｸM-PRO"/>
      <family val="3"/>
    </font>
    <font>
      <b/>
      <sz val="10"/>
      <color indexed="52"/>
      <name val="HG丸ｺﾞｼｯｸM-PRO"/>
      <family val="3"/>
    </font>
    <font>
      <sz val="10"/>
      <color indexed="52"/>
      <name val="HG丸ｺﾞｼｯｸM-PRO"/>
      <family val="3"/>
    </font>
    <font>
      <b/>
      <sz val="10"/>
      <color indexed="9"/>
      <name val="HG丸ｺﾞｼｯｸM-PRO"/>
      <family val="3"/>
    </font>
    <font>
      <sz val="10"/>
      <color indexed="10"/>
      <name val="HG丸ｺﾞｼｯｸM-PRO"/>
      <family val="3"/>
    </font>
    <font>
      <i/>
      <sz val="10"/>
      <color indexed="23"/>
      <name val="HG丸ｺﾞｼｯｸM-PRO"/>
      <family val="3"/>
    </font>
    <font>
      <b/>
      <sz val="10"/>
      <color indexed="8"/>
      <name val="HG丸ｺﾞｼｯｸM-PRO"/>
      <family val="3"/>
    </font>
    <font>
      <sz val="10"/>
      <color indexed="9"/>
      <name val="HG丸ｺﾞｼｯｸM-PRO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0.5"/>
      <color indexed="8"/>
      <name val="Calibri"/>
      <family val="2"/>
    </font>
    <font>
      <sz val="10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0"/>
      <color theme="0"/>
      <name val="HG丸ｺﾞｼｯｸM-PRO"/>
      <family val="3"/>
    </font>
    <font>
      <sz val="10"/>
      <color rgb="FF9C6500"/>
      <name val="HG丸ｺﾞｼｯｸM-PRO"/>
      <family val="3"/>
    </font>
    <font>
      <u val="single"/>
      <sz val="10"/>
      <color theme="10"/>
      <name val="HG丸ｺﾞｼｯｸM-PRO"/>
      <family val="3"/>
    </font>
    <font>
      <sz val="10"/>
      <color rgb="FFFA7D00"/>
      <name val="HG丸ｺﾞｼｯｸM-PRO"/>
      <family val="3"/>
    </font>
    <font>
      <sz val="10"/>
      <color rgb="FF9C0006"/>
      <name val="HG丸ｺﾞｼｯｸM-PRO"/>
      <family val="3"/>
    </font>
    <font>
      <b/>
      <sz val="10"/>
      <color rgb="FFFA7D00"/>
      <name val="HG丸ｺﾞｼｯｸM-PRO"/>
      <family val="3"/>
    </font>
    <font>
      <sz val="10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0"/>
      <color theme="1"/>
      <name val="HG丸ｺﾞｼｯｸM-PRO"/>
      <family val="3"/>
    </font>
    <font>
      <b/>
      <sz val="10"/>
      <color rgb="FF3F3F3F"/>
      <name val="HG丸ｺﾞｼｯｸM-PRO"/>
      <family val="3"/>
    </font>
    <font>
      <i/>
      <sz val="10"/>
      <color rgb="FF7F7F7F"/>
      <name val="HG丸ｺﾞｼｯｸM-PRO"/>
      <family val="3"/>
    </font>
    <font>
      <sz val="10"/>
      <color rgb="FF3F3F76"/>
      <name val="HG丸ｺﾞｼｯｸM-PRO"/>
      <family val="3"/>
    </font>
    <font>
      <sz val="10"/>
      <color rgb="FF006100"/>
      <name val="HG丸ｺﾞｼｯｸM-PRO"/>
      <family val="3"/>
    </font>
    <font>
      <sz val="11"/>
      <name val="Calibri"/>
      <family val="3"/>
    </font>
    <font>
      <sz val="9"/>
      <name val="Calibri"/>
      <family val="3"/>
    </font>
    <font>
      <b/>
      <sz val="11"/>
      <color rgb="FFFF0000"/>
      <name val="Calibri"/>
      <family val="3"/>
    </font>
    <font>
      <sz val="8"/>
      <name val="Calibri"/>
      <family val="3"/>
    </font>
    <font>
      <sz val="11"/>
      <color rgb="FFFF0000"/>
      <name val="Calibri"/>
      <family val="3"/>
    </font>
    <font>
      <b/>
      <u val="single"/>
      <sz val="14"/>
      <name val="Calibri"/>
      <family val="3"/>
    </font>
    <font>
      <b/>
      <sz val="14"/>
      <name val="Calibri"/>
      <family val="3"/>
    </font>
    <font>
      <b/>
      <sz val="11"/>
      <name val="Calibri"/>
      <family val="3"/>
    </font>
    <font>
      <b/>
      <sz val="8"/>
      <name val="HG丸ｺﾞｼｯｸM-PR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hair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thin"/>
    </border>
    <border>
      <left/>
      <right/>
      <top style="hair"/>
      <bottom style="thin"/>
    </border>
    <border>
      <left style="thin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51" fillId="0" borderId="0" xfId="61" applyFont="1" applyAlignment="1">
      <alignment shrinkToFit="1"/>
      <protection/>
    </xf>
    <xf numFmtId="0" fontId="51" fillId="0" borderId="0" xfId="61" applyFont="1" applyAlignment="1">
      <alignment horizontal="center" shrinkToFit="1"/>
      <protection/>
    </xf>
    <xf numFmtId="0" fontId="52" fillId="0" borderId="0" xfId="61" applyFont="1" applyAlignment="1">
      <alignment shrinkToFit="1"/>
      <protection/>
    </xf>
    <xf numFmtId="0" fontId="51" fillId="33" borderId="0" xfId="61" applyFont="1" applyFill="1" applyAlignment="1">
      <alignment shrinkToFit="1"/>
      <protection/>
    </xf>
    <xf numFmtId="0" fontId="52" fillId="33" borderId="0" xfId="61" applyFont="1" applyFill="1" applyAlignment="1">
      <alignment shrinkToFit="1"/>
      <protection/>
    </xf>
    <xf numFmtId="0" fontId="51" fillId="33" borderId="0" xfId="61" applyFont="1" applyFill="1" applyAlignment="1">
      <alignment/>
      <protection/>
    </xf>
    <xf numFmtId="0" fontId="53" fillId="0" borderId="0" xfId="61" applyFont="1" applyAlignment="1">
      <alignment horizontal="center" vertical="center" shrinkToFit="1"/>
      <protection/>
    </xf>
    <xf numFmtId="176" fontId="51" fillId="33" borderId="10" xfId="61" applyNumberFormat="1" applyFont="1" applyFill="1" applyBorder="1" applyAlignment="1">
      <alignment horizontal="center" vertical="center" shrinkToFit="1"/>
      <protection/>
    </xf>
    <xf numFmtId="176" fontId="51" fillId="0" borderId="11" xfId="61" applyNumberFormat="1" applyFont="1" applyFill="1" applyBorder="1" applyAlignment="1">
      <alignment horizontal="center" vertical="center" shrinkToFit="1"/>
      <protection/>
    </xf>
    <xf numFmtId="0" fontId="51" fillId="0" borderId="12" xfId="61" applyFont="1" applyFill="1" applyBorder="1" applyAlignment="1">
      <alignment horizontal="center" vertical="center" shrinkToFit="1"/>
      <protection/>
    </xf>
    <xf numFmtId="0" fontId="51" fillId="0" borderId="13" xfId="61" applyFont="1" applyFill="1" applyBorder="1" applyAlignment="1">
      <alignment horizontal="center" vertical="center" shrinkToFit="1"/>
      <protection/>
    </xf>
    <xf numFmtId="0" fontId="51" fillId="33" borderId="13" xfId="61" applyFont="1" applyFill="1" applyBorder="1" applyAlignment="1" applyProtection="1">
      <alignment horizontal="center" vertical="center" shrinkToFit="1"/>
      <protection locked="0"/>
    </xf>
    <xf numFmtId="0" fontId="52" fillId="0" borderId="14" xfId="61" applyFont="1" applyFill="1" applyBorder="1" applyAlignment="1" applyProtection="1">
      <alignment horizontal="center" vertical="center" shrinkToFit="1"/>
      <protection locked="0"/>
    </xf>
    <xf numFmtId="0" fontId="51" fillId="0" borderId="12" xfId="61" applyFont="1" applyFill="1" applyBorder="1" applyAlignment="1" applyProtection="1">
      <alignment horizontal="center" vertical="center" shrinkToFit="1"/>
      <protection locked="0"/>
    </xf>
    <xf numFmtId="0" fontId="52" fillId="0" borderId="15" xfId="61" applyFont="1" applyFill="1" applyBorder="1" applyAlignment="1">
      <alignment horizontal="center" vertical="center" shrinkToFit="1"/>
      <protection/>
    </xf>
    <xf numFmtId="0" fontId="51" fillId="0" borderId="16" xfId="61" applyFont="1" applyBorder="1" applyAlignment="1">
      <alignment shrinkToFit="1"/>
      <protection/>
    </xf>
    <xf numFmtId="176" fontId="51" fillId="0" borderId="17" xfId="61" applyNumberFormat="1" applyFont="1" applyFill="1" applyBorder="1" applyAlignment="1">
      <alignment horizontal="center" vertical="center" shrinkToFit="1"/>
      <protection/>
    </xf>
    <xf numFmtId="0" fontId="51" fillId="0" borderId="18" xfId="61" applyFont="1" applyFill="1" applyBorder="1" applyAlignment="1">
      <alignment horizontal="center" vertical="center" shrinkToFit="1"/>
      <protection/>
    </xf>
    <xf numFmtId="0" fontId="51" fillId="0" borderId="19" xfId="61" applyFont="1" applyFill="1" applyBorder="1" applyAlignment="1">
      <alignment horizontal="center" vertical="center" shrinkToFit="1"/>
      <protection/>
    </xf>
    <xf numFmtId="0" fontId="51" fillId="33" borderId="20" xfId="61" applyFont="1" applyFill="1" applyBorder="1" applyAlignment="1" applyProtection="1">
      <alignment horizontal="center" vertical="center" shrinkToFit="1"/>
      <protection locked="0"/>
    </xf>
    <xf numFmtId="0" fontId="51" fillId="33" borderId="19" xfId="61" applyFont="1" applyFill="1" applyBorder="1" applyAlignment="1" applyProtection="1">
      <alignment horizontal="center" vertical="center" shrinkToFit="1"/>
      <protection locked="0"/>
    </xf>
    <xf numFmtId="0" fontId="52" fillId="0" borderId="21" xfId="61" applyFont="1" applyFill="1" applyBorder="1" applyAlignment="1" applyProtection="1">
      <alignment horizontal="center" vertical="center" shrinkToFit="1"/>
      <protection locked="0"/>
    </xf>
    <xf numFmtId="0" fontId="51" fillId="0" borderId="18" xfId="61" applyFont="1" applyFill="1" applyBorder="1" applyAlignment="1" applyProtection="1">
      <alignment horizontal="center" vertical="center" shrinkToFit="1"/>
      <protection locked="0"/>
    </xf>
    <xf numFmtId="0" fontId="52" fillId="0" borderId="22" xfId="61" applyFont="1" applyFill="1" applyBorder="1" applyAlignment="1">
      <alignment horizontal="center" vertical="center" shrinkToFit="1"/>
      <protection/>
    </xf>
    <xf numFmtId="0" fontId="51" fillId="0" borderId="23" xfId="61" applyFont="1" applyFill="1" applyBorder="1" applyAlignment="1">
      <alignment horizontal="center" vertical="center" shrinkToFit="1"/>
      <protection/>
    </xf>
    <xf numFmtId="0" fontId="51" fillId="0" borderId="24" xfId="61" applyFont="1" applyFill="1" applyBorder="1" applyAlignment="1">
      <alignment horizontal="center" vertical="center" shrinkToFit="1"/>
      <protection/>
    </xf>
    <xf numFmtId="0" fontId="52" fillId="0" borderId="25" xfId="61" applyFont="1" applyFill="1" applyBorder="1" applyAlignment="1" applyProtection="1">
      <alignment horizontal="center" vertical="center" shrinkToFit="1"/>
      <protection locked="0"/>
    </xf>
    <xf numFmtId="0" fontId="51" fillId="0" borderId="23" xfId="61" applyFont="1" applyFill="1" applyBorder="1" applyAlignment="1" applyProtection="1">
      <alignment horizontal="center" vertical="center" shrinkToFit="1"/>
      <protection locked="0"/>
    </xf>
    <xf numFmtId="176" fontId="51" fillId="34" borderId="26" xfId="61" applyNumberFormat="1" applyFont="1" applyFill="1" applyBorder="1" applyAlignment="1">
      <alignment horizontal="center" vertical="center" shrinkToFit="1"/>
      <protection/>
    </xf>
    <xf numFmtId="0" fontId="51" fillId="34" borderId="27" xfId="61" applyFont="1" applyFill="1" applyBorder="1" applyAlignment="1">
      <alignment horizontal="center" vertical="center" shrinkToFit="1"/>
      <protection/>
    </xf>
    <xf numFmtId="0" fontId="51" fillId="34" borderId="13" xfId="61" applyFont="1" applyFill="1" applyBorder="1" applyAlignment="1">
      <alignment horizontal="center" vertical="center" shrinkToFit="1"/>
      <protection/>
    </xf>
    <xf numFmtId="0" fontId="52" fillId="34" borderId="14" xfId="61" applyFont="1" applyFill="1" applyBorder="1" applyAlignment="1">
      <alignment horizontal="center" vertical="center" shrinkToFit="1"/>
      <protection/>
    </xf>
    <xf numFmtId="0" fontId="51" fillId="34" borderId="12" xfId="61" applyFont="1" applyFill="1" applyBorder="1" applyAlignment="1">
      <alignment horizontal="center" vertical="center" shrinkToFit="1"/>
      <protection/>
    </xf>
    <xf numFmtId="0" fontId="52" fillId="34" borderId="15" xfId="61" applyFont="1" applyFill="1" applyBorder="1" applyAlignment="1">
      <alignment horizontal="center" vertical="center" shrinkToFit="1"/>
      <protection/>
    </xf>
    <xf numFmtId="0" fontId="51" fillId="33" borderId="0" xfId="61" applyFont="1" applyFill="1" applyAlignment="1">
      <alignment horizontal="center" shrinkToFit="1"/>
      <protection/>
    </xf>
    <xf numFmtId="176" fontId="51" fillId="34" borderId="17" xfId="61" applyNumberFormat="1" applyFont="1" applyFill="1" applyBorder="1" applyAlignment="1">
      <alignment horizontal="center" vertical="center" shrinkToFit="1"/>
      <protection/>
    </xf>
    <xf numFmtId="0" fontId="51" fillId="34" borderId="18" xfId="61" applyFont="1" applyFill="1" applyBorder="1" applyAlignment="1">
      <alignment horizontal="center" vertical="center" shrinkToFit="1"/>
      <protection/>
    </xf>
    <xf numFmtId="0" fontId="51" fillId="34" borderId="19" xfId="61" applyFont="1" applyFill="1" applyBorder="1" applyAlignment="1">
      <alignment horizontal="center" vertical="center" shrinkToFit="1"/>
      <protection/>
    </xf>
    <xf numFmtId="0" fontId="51" fillId="34" borderId="20" xfId="61" applyFont="1" applyFill="1" applyBorder="1" applyAlignment="1">
      <alignment horizontal="center" vertical="center" shrinkToFit="1"/>
      <protection/>
    </xf>
    <xf numFmtId="0" fontId="52" fillId="34" borderId="21" xfId="61" applyFont="1" applyFill="1" applyBorder="1" applyAlignment="1">
      <alignment horizontal="center" vertical="center" shrinkToFit="1"/>
      <protection/>
    </xf>
    <xf numFmtId="0" fontId="52" fillId="34" borderId="22" xfId="61" applyFont="1" applyFill="1" applyBorder="1" applyAlignment="1">
      <alignment horizontal="center" vertical="center" shrinkToFit="1"/>
      <protection/>
    </xf>
    <xf numFmtId="0" fontId="51" fillId="0" borderId="0" xfId="61" applyFont="1" applyAlignment="1">
      <alignment horizontal="center" vertical="center" shrinkToFit="1"/>
      <protection/>
    </xf>
    <xf numFmtId="0" fontId="51" fillId="33" borderId="28" xfId="61" applyFont="1" applyFill="1" applyBorder="1" applyAlignment="1">
      <alignment horizontal="center" vertical="center" shrinkToFit="1"/>
      <protection/>
    </xf>
    <xf numFmtId="0" fontId="51" fillId="33" borderId="29" xfId="61" applyFont="1" applyFill="1" applyBorder="1" applyAlignment="1">
      <alignment horizontal="center" vertical="center" shrinkToFit="1"/>
      <protection/>
    </xf>
    <xf numFmtId="0" fontId="51" fillId="33" borderId="30" xfId="61" applyFont="1" applyFill="1" applyBorder="1" applyAlignment="1">
      <alignment horizontal="center" vertical="center" shrinkToFit="1"/>
      <protection/>
    </xf>
    <xf numFmtId="0" fontId="51" fillId="33" borderId="30" xfId="61" applyFont="1" applyFill="1" applyBorder="1" applyAlignment="1">
      <alignment vertical="center" textRotation="255" shrinkToFit="1"/>
      <protection/>
    </xf>
    <xf numFmtId="0" fontId="52" fillId="33" borderId="30" xfId="61" applyFont="1" applyFill="1" applyBorder="1" applyAlignment="1">
      <alignment horizontal="center" vertical="center" wrapText="1" shrinkToFit="1"/>
      <protection/>
    </xf>
    <xf numFmtId="0" fontId="52" fillId="33" borderId="31" xfId="61" applyFont="1" applyFill="1" applyBorder="1" applyAlignment="1">
      <alignment horizontal="center" vertical="center" shrinkToFit="1"/>
      <protection/>
    </xf>
    <xf numFmtId="0" fontId="54" fillId="33" borderId="30" xfId="61" applyFont="1" applyFill="1" applyBorder="1" applyAlignment="1">
      <alignment horizontal="center" vertical="center" wrapText="1" shrinkToFit="1"/>
      <protection/>
    </xf>
    <xf numFmtId="0" fontId="51" fillId="33" borderId="32" xfId="61" applyFont="1" applyFill="1" applyBorder="1" applyAlignment="1">
      <alignment horizontal="center" vertical="center" shrinkToFit="1"/>
      <protection/>
    </xf>
    <xf numFmtId="0" fontId="51" fillId="33" borderId="33" xfId="61" applyFont="1" applyFill="1" applyBorder="1" applyAlignment="1">
      <alignment horizontal="center" vertical="center" shrinkToFit="1"/>
      <protection/>
    </xf>
    <xf numFmtId="0" fontId="51" fillId="33" borderId="0" xfId="61" applyFont="1" applyFill="1" applyAlignment="1">
      <alignment horizontal="center" vertical="center" shrinkToFit="1"/>
      <protection/>
    </xf>
    <xf numFmtId="0" fontId="51" fillId="0" borderId="0" xfId="61" applyFont="1" applyBorder="1" applyAlignment="1">
      <alignment shrinkToFit="1"/>
      <protection/>
    </xf>
    <xf numFmtId="178" fontId="54" fillId="33" borderId="0" xfId="61" applyNumberFormat="1" applyFont="1" applyFill="1" applyAlignment="1">
      <alignment horizontal="right" shrinkToFit="1"/>
      <protection/>
    </xf>
    <xf numFmtId="179" fontId="54" fillId="33" borderId="0" xfId="61" applyNumberFormat="1" applyFont="1" applyFill="1" applyAlignment="1">
      <alignment horizontal="right" shrinkToFit="1"/>
      <protection/>
    </xf>
    <xf numFmtId="0" fontId="51" fillId="33" borderId="0" xfId="61" applyFont="1" applyFill="1" applyBorder="1" applyAlignment="1">
      <alignment vertical="center" shrinkToFit="1"/>
      <protection/>
    </xf>
    <xf numFmtId="0" fontId="52" fillId="33" borderId="0" xfId="61" applyFont="1" applyFill="1" applyBorder="1" applyAlignment="1">
      <alignment vertical="center" shrinkToFit="1"/>
      <protection/>
    </xf>
    <xf numFmtId="0" fontId="52" fillId="33" borderId="34" xfId="61" applyFont="1" applyFill="1" applyBorder="1" applyAlignment="1">
      <alignment vertical="center" shrinkToFit="1"/>
      <protection/>
    </xf>
    <xf numFmtId="0" fontId="51" fillId="33" borderId="10" xfId="61" applyFont="1" applyFill="1" applyBorder="1" applyAlignment="1">
      <alignment vertical="center" shrinkToFit="1"/>
      <protection/>
    </xf>
    <xf numFmtId="0" fontId="52" fillId="33" borderId="35" xfId="61" applyFont="1" applyFill="1" applyBorder="1" applyAlignment="1">
      <alignment vertical="center" shrinkToFit="1"/>
      <protection/>
    </xf>
    <xf numFmtId="0" fontId="55" fillId="0" borderId="16" xfId="61" applyFont="1" applyBorder="1" applyAlignment="1">
      <alignment horizontal="center" shrinkToFit="1"/>
      <protection/>
    </xf>
    <xf numFmtId="0" fontId="51" fillId="0" borderId="16" xfId="61" applyFont="1" applyBorder="1" applyAlignment="1">
      <alignment horizontal="center" shrinkToFit="1"/>
      <protection/>
    </xf>
    <xf numFmtId="0" fontId="51" fillId="0" borderId="36" xfId="61" applyFont="1" applyFill="1" applyBorder="1" applyAlignment="1">
      <alignment horizontal="center" vertical="center" shrinkToFit="1"/>
      <protection/>
    </xf>
    <xf numFmtId="0" fontId="51" fillId="0" borderId="37" xfId="61" applyFont="1" applyFill="1" applyBorder="1" applyAlignment="1">
      <alignment horizontal="center" vertical="center" shrinkToFit="1"/>
      <protection/>
    </xf>
    <xf numFmtId="0" fontId="51" fillId="33" borderId="19" xfId="61" applyFont="1" applyFill="1" applyBorder="1" applyAlignment="1" applyProtection="1">
      <alignment horizontal="center" vertical="center" shrinkToFit="1"/>
      <protection locked="0"/>
    </xf>
    <xf numFmtId="0" fontId="51" fillId="33" borderId="13" xfId="61" applyFont="1" applyFill="1" applyBorder="1" applyAlignment="1" applyProtection="1">
      <alignment horizontal="center" vertical="center" shrinkToFit="1"/>
      <protection locked="0"/>
    </xf>
    <xf numFmtId="0" fontId="51" fillId="0" borderId="38" xfId="61" applyFont="1" applyFill="1" applyBorder="1" applyAlignment="1">
      <alignment horizontal="center" vertical="center" shrinkToFit="1"/>
      <protection/>
    </xf>
    <xf numFmtId="0" fontId="51" fillId="0" borderId="39" xfId="61" applyFont="1" applyFill="1" applyBorder="1" applyAlignment="1">
      <alignment horizontal="center" vertical="center" shrinkToFit="1"/>
      <protection/>
    </xf>
    <xf numFmtId="0" fontId="51" fillId="34" borderId="36" xfId="61" applyFont="1" applyFill="1" applyBorder="1" applyAlignment="1">
      <alignment horizontal="center" vertical="center" shrinkToFit="1"/>
      <protection/>
    </xf>
    <xf numFmtId="0" fontId="51" fillId="34" borderId="37" xfId="61" applyFont="1" applyFill="1" applyBorder="1" applyAlignment="1">
      <alignment horizontal="center" vertical="center" shrinkToFit="1"/>
      <protection/>
    </xf>
    <xf numFmtId="0" fontId="51" fillId="34" borderId="19" xfId="61" applyFont="1" applyFill="1" applyBorder="1" applyAlignment="1">
      <alignment horizontal="center" vertical="center" shrinkToFit="1"/>
      <protection/>
    </xf>
    <xf numFmtId="0" fontId="51" fillId="34" borderId="13" xfId="61" applyFont="1" applyFill="1" applyBorder="1" applyAlignment="1">
      <alignment horizontal="center" vertical="center" shrinkToFit="1"/>
      <protection/>
    </xf>
    <xf numFmtId="0" fontId="51" fillId="33" borderId="40" xfId="61" applyFont="1" applyFill="1" applyBorder="1" applyAlignment="1">
      <alignment horizontal="center" vertical="center" shrinkToFit="1"/>
      <protection/>
    </xf>
    <xf numFmtId="0" fontId="51" fillId="33" borderId="41" xfId="61" applyFont="1" applyFill="1" applyBorder="1" applyAlignment="1">
      <alignment horizontal="center" vertical="center" shrinkToFit="1"/>
      <protection/>
    </xf>
    <xf numFmtId="49" fontId="51" fillId="33" borderId="16" xfId="61" applyNumberFormat="1" applyFont="1" applyFill="1" applyBorder="1" applyAlignment="1" applyProtection="1">
      <alignment horizontal="center" vertical="center" shrinkToFit="1"/>
      <protection locked="0"/>
    </xf>
    <xf numFmtId="49" fontId="51" fillId="33" borderId="42" xfId="61" applyNumberFormat="1" applyFont="1" applyFill="1" applyBorder="1" applyAlignment="1" applyProtection="1">
      <alignment horizontal="center" vertical="center" shrinkToFit="1"/>
      <protection locked="0"/>
    </xf>
    <xf numFmtId="0" fontId="51" fillId="33" borderId="43" xfId="61" applyFont="1" applyFill="1" applyBorder="1" applyAlignment="1">
      <alignment horizontal="center" vertical="center" shrinkToFit="1"/>
      <protection/>
    </xf>
    <xf numFmtId="0" fontId="51" fillId="33" borderId="44" xfId="61" applyFont="1" applyFill="1" applyBorder="1" applyAlignment="1">
      <alignment horizontal="center" vertical="center" shrinkToFit="1"/>
      <protection/>
    </xf>
    <xf numFmtId="0" fontId="51" fillId="33" borderId="11" xfId="61" applyFont="1" applyFill="1" applyBorder="1" applyAlignment="1" applyProtection="1">
      <alignment horizontal="center" vertical="center" shrinkToFit="1"/>
      <protection locked="0"/>
    </xf>
    <xf numFmtId="177" fontId="56" fillId="33" borderId="0" xfId="61" applyNumberFormat="1" applyFont="1" applyFill="1" applyBorder="1" applyAlignment="1">
      <alignment horizontal="right" vertical="center" shrinkToFit="1"/>
      <protection/>
    </xf>
    <xf numFmtId="177" fontId="56" fillId="33" borderId="45" xfId="61" applyNumberFormat="1" applyFont="1" applyFill="1" applyBorder="1" applyAlignment="1">
      <alignment horizontal="right" vertical="center" shrinkToFit="1"/>
      <protection/>
    </xf>
    <xf numFmtId="0" fontId="52" fillId="33" borderId="46" xfId="61" applyFont="1" applyFill="1" applyBorder="1" applyAlignment="1">
      <alignment horizontal="center" vertical="center" shrinkToFit="1"/>
      <protection/>
    </xf>
    <xf numFmtId="0" fontId="52" fillId="33" borderId="47" xfId="61" applyFont="1" applyFill="1" applyBorder="1" applyAlignment="1">
      <alignment horizontal="center" vertical="center" shrinkToFit="1"/>
      <protection/>
    </xf>
    <xf numFmtId="0" fontId="52" fillId="33" borderId="48" xfId="61" applyFont="1" applyFill="1" applyBorder="1" applyAlignment="1" applyProtection="1">
      <alignment horizontal="center" vertical="center" shrinkToFit="1"/>
      <protection locked="0"/>
    </xf>
    <xf numFmtId="0" fontId="52" fillId="33" borderId="49" xfId="61" applyFont="1" applyFill="1" applyBorder="1" applyAlignment="1" applyProtection="1">
      <alignment horizontal="center" vertical="center" shrinkToFit="1"/>
      <protection locked="0"/>
    </xf>
    <xf numFmtId="0" fontId="51" fillId="33" borderId="50" xfId="61" applyFont="1" applyFill="1" applyBorder="1" applyAlignment="1">
      <alignment horizontal="center" vertical="center" shrinkToFit="1"/>
      <protection/>
    </xf>
    <xf numFmtId="0" fontId="51" fillId="33" borderId="51" xfId="61" applyFont="1" applyFill="1" applyBorder="1" applyAlignment="1">
      <alignment horizontal="center" vertical="center" shrinkToFit="1"/>
      <protection/>
    </xf>
    <xf numFmtId="0" fontId="51" fillId="33" borderId="52" xfId="61" applyFont="1" applyFill="1" applyBorder="1" applyAlignment="1" applyProtection="1">
      <alignment horizontal="center" vertical="center" shrinkToFit="1"/>
      <protection locked="0"/>
    </xf>
    <xf numFmtId="0" fontId="51" fillId="33" borderId="53" xfId="61" applyFont="1" applyFill="1" applyBorder="1" applyAlignment="1" applyProtection="1">
      <alignment horizontal="center" vertical="center" shrinkToFit="1"/>
      <protection locked="0"/>
    </xf>
    <xf numFmtId="0" fontId="38" fillId="33" borderId="27" xfId="43" applyFill="1" applyBorder="1" applyAlignment="1" applyProtection="1">
      <alignment horizontal="center" vertical="center" shrinkToFit="1"/>
      <protection locked="0"/>
    </xf>
    <xf numFmtId="0" fontId="38" fillId="33" borderId="0" xfId="43" applyFill="1" applyBorder="1" applyAlignment="1" applyProtection="1">
      <alignment horizontal="center" vertical="center" shrinkToFit="1"/>
      <protection locked="0"/>
    </xf>
    <xf numFmtId="0" fontId="57" fillId="33" borderId="0" xfId="61" applyFont="1" applyFill="1" applyAlignment="1">
      <alignment horizontal="left" vertical="top" shrinkToFit="1"/>
      <protection/>
    </xf>
    <xf numFmtId="0" fontId="58" fillId="33" borderId="0" xfId="61" applyFont="1" applyFill="1" applyAlignment="1">
      <alignment horizontal="left" shrinkToFit="1"/>
      <protection/>
    </xf>
    <xf numFmtId="0" fontId="51" fillId="33" borderId="54" xfId="61" applyFont="1" applyFill="1" applyBorder="1" applyAlignment="1">
      <alignment horizontal="center" vertical="center" shrinkToFit="1"/>
      <protection/>
    </xf>
    <xf numFmtId="0" fontId="51" fillId="33" borderId="55" xfId="61" applyFont="1" applyFill="1" applyBorder="1" applyAlignment="1">
      <alignment horizontal="center" vertical="center" shrinkToFit="1"/>
      <protection/>
    </xf>
    <xf numFmtId="14" fontId="51" fillId="33" borderId="18" xfId="61" applyNumberFormat="1" applyFont="1" applyFill="1" applyBorder="1" applyAlignment="1" applyProtection="1">
      <alignment horizontal="center" vertical="center" shrinkToFit="1"/>
      <protection locked="0"/>
    </xf>
    <xf numFmtId="14" fontId="51" fillId="33" borderId="56" xfId="61" applyNumberFormat="1" applyFont="1" applyFill="1" applyBorder="1" applyAlignment="1" applyProtection="1">
      <alignment horizontal="center" vertical="center" shrinkToFit="1"/>
      <protection locked="0"/>
    </xf>
    <xf numFmtId="0" fontId="51" fillId="33" borderId="57" xfId="61" applyFont="1" applyFill="1" applyBorder="1" applyAlignment="1">
      <alignment horizontal="center" vertical="center" shrinkToFit="1"/>
      <protection/>
    </xf>
    <xf numFmtId="0" fontId="51" fillId="33" borderId="58" xfId="61" applyFont="1" applyFill="1" applyBorder="1" applyAlignment="1">
      <alignment horizontal="center" vertical="center" shrinkToFit="1"/>
      <protection/>
    </xf>
    <xf numFmtId="0" fontId="51" fillId="33" borderId="42" xfId="61" applyFont="1" applyFill="1" applyBorder="1" applyAlignment="1" applyProtection="1">
      <alignment horizontal="center" vertical="center" shrinkToFit="1"/>
      <protection locked="0"/>
    </xf>
    <xf numFmtId="0" fontId="51" fillId="33" borderId="59" xfId="61" applyFont="1" applyFill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dxfs count="4"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1" tint="0.4999800026416778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409575</xdr:colOff>
      <xdr:row>0</xdr:row>
      <xdr:rowOff>66675</xdr:rowOff>
    </xdr:from>
    <xdr:ext cx="2819400" cy="1581150"/>
    <xdr:sp>
      <xdr:nvSpPr>
        <xdr:cNvPr id="1" name="テキスト ボックス 1"/>
        <xdr:cNvSpPr txBox="1">
          <a:spLocks noChangeArrowheads="1"/>
        </xdr:cNvSpPr>
      </xdr:nvSpPr>
      <xdr:spPr>
        <a:xfrm>
          <a:off x="3333750" y="66675"/>
          <a:ext cx="2819400" cy="1581150"/>
        </a:xfrm>
        <a:prstGeom prst="rect">
          <a:avLst/>
        </a:prstGeom>
        <a:solidFill>
          <a:srgbClr val="F2F2F2"/>
        </a:solidFill>
        <a:ln w="9525" cmpd="sng">
          <a:solidFill>
            <a:srgbClr val="D9D9D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＊中高生・大和市バドミントン協会登録者は該当欄で○を選択してください。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＊苗字と名前の間には、必ず全角の「空白」を入力してください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＊ｼﾆｱ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は上級者、ｼﾆｱ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は初・中級者。シニアの欄に年齢を記入して下さい。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＊フリガナは自動表示されますが、間違っている場合は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手入力でお願いします。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＊参加費は、代表者がまとめてお支払い下さい。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（高校生の参加費は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円となります。）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0.2421875" style="1" customWidth="1"/>
    <col min="2" max="2" width="2.875" style="1" hidden="1" customWidth="1"/>
    <col min="3" max="3" width="2.875" style="1" customWidth="1"/>
    <col min="4" max="4" width="7.50390625" style="1" customWidth="1"/>
    <col min="5" max="5" width="4.50390625" style="1" customWidth="1"/>
    <col min="6" max="6" width="12.875" style="1" customWidth="1"/>
    <col min="7" max="7" width="10.375" style="3" customWidth="1"/>
    <col min="8" max="8" width="15.25390625" style="1" customWidth="1"/>
    <col min="9" max="9" width="13.75390625" style="3" customWidth="1"/>
    <col min="10" max="10" width="2.75390625" style="1" customWidth="1"/>
    <col min="11" max="11" width="3.00390625" style="1" customWidth="1"/>
    <col min="12" max="12" width="2.875" style="1" customWidth="1"/>
    <col min="13" max="13" width="4.25390625" style="2" hidden="1" customWidth="1"/>
    <col min="14" max="14" width="5.25390625" style="2" hidden="1" customWidth="1"/>
    <col min="15" max="15" width="5.75390625" style="1" bestFit="1" customWidth="1"/>
    <col min="16" max="16" width="5.25390625" style="1" hidden="1" customWidth="1"/>
    <col min="17" max="17" width="0.37109375" style="1" customWidth="1"/>
    <col min="18" max="18" width="0.6171875" style="1" customWidth="1"/>
    <col min="19" max="19" width="5.25390625" style="1" hidden="1" customWidth="1"/>
    <col min="20" max="20" width="8.75390625" style="1" hidden="1" customWidth="1"/>
    <col min="21" max="21" width="4.25390625" style="1" hidden="1" customWidth="1"/>
    <col min="22" max="22" width="5.625" style="1" hidden="1" customWidth="1"/>
    <col min="23" max="24" width="4.625" style="1" hidden="1" customWidth="1"/>
    <col min="25" max="25" width="2.125" style="1" hidden="1" customWidth="1"/>
    <col min="26" max="26" width="41.875" style="1" bestFit="1" customWidth="1"/>
    <col min="27" max="16384" width="8.75390625" style="1" customWidth="1"/>
  </cols>
  <sheetData>
    <row r="1" spans="1:22" ht="24" customHeight="1" thickBot="1">
      <c r="A1" s="4"/>
      <c r="B1" s="4">
        <v>1</v>
      </c>
      <c r="C1" s="92" t="s">
        <v>38</v>
      </c>
      <c r="D1" s="92"/>
      <c r="E1" s="92"/>
      <c r="F1" s="92"/>
      <c r="G1" s="92"/>
      <c r="H1" s="92"/>
      <c r="I1" s="92"/>
      <c r="J1" s="92"/>
      <c r="K1" s="92"/>
      <c r="L1" s="93"/>
      <c r="M1" s="93"/>
      <c r="N1" s="93"/>
      <c r="O1" s="93"/>
      <c r="P1" s="4"/>
      <c r="Q1" s="4"/>
      <c r="S1" s="62" t="s">
        <v>37</v>
      </c>
      <c r="T1" s="62" t="s">
        <v>36</v>
      </c>
      <c r="U1" s="62" t="s">
        <v>35</v>
      </c>
      <c r="V1" s="62" t="s">
        <v>34</v>
      </c>
    </row>
    <row r="2" spans="1:22" ht="20.25" customHeight="1">
      <c r="A2" s="4"/>
      <c r="B2" s="4"/>
      <c r="C2" s="94" t="s">
        <v>33</v>
      </c>
      <c r="D2" s="95"/>
      <c r="E2" s="96"/>
      <c r="F2" s="97"/>
      <c r="G2" s="57"/>
      <c r="H2" s="56"/>
      <c r="I2" s="5"/>
      <c r="J2" s="4"/>
      <c r="K2" s="4"/>
      <c r="L2" s="4"/>
      <c r="M2" s="35"/>
      <c r="N2" s="35"/>
      <c r="P2" s="4"/>
      <c r="Q2" s="4"/>
      <c r="S2" s="61">
        <v>900</v>
      </c>
      <c r="T2" s="61">
        <v>1100</v>
      </c>
      <c r="U2" s="61"/>
      <c r="V2" s="61">
        <v>1600</v>
      </c>
    </row>
    <row r="3" spans="1:17" ht="20.25" customHeight="1">
      <c r="A3" s="4"/>
      <c r="B3" s="4"/>
      <c r="C3" s="98" t="s">
        <v>32</v>
      </c>
      <c r="D3" s="99"/>
      <c r="E3" s="100"/>
      <c r="F3" s="101"/>
      <c r="G3" s="57"/>
      <c r="H3" s="56"/>
      <c r="I3" s="57"/>
      <c r="J3" s="56"/>
      <c r="K3" s="4"/>
      <c r="L3" s="4"/>
      <c r="M3" s="35"/>
      <c r="N3" s="35"/>
      <c r="O3" s="4"/>
      <c r="P3" s="4"/>
      <c r="Q3" s="4"/>
    </row>
    <row r="4" spans="1:24" ht="13.5">
      <c r="A4" s="4"/>
      <c r="B4" s="4"/>
      <c r="C4" s="82" t="s">
        <v>31</v>
      </c>
      <c r="D4" s="83"/>
      <c r="E4" s="84">
        <f>PHONETIC(E5)</f>
      </c>
      <c r="F4" s="85"/>
      <c r="G4" s="57"/>
      <c r="H4" s="56"/>
      <c r="I4" s="57"/>
      <c r="J4" s="56"/>
      <c r="K4" s="4"/>
      <c r="L4" s="4"/>
      <c r="M4" s="35"/>
      <c r="N4" s="35"/>
      <c r="O4" s="4"/>
      <c r="P4" s="4"/>
      <c r="Q4" s="4"/>
      <c r="S4" s="16">
        <v>1</v>
      </c>
      <c r="T4" s="16">
        <v>2</v>
      </c>
      <c r="U4" s="16">
        <v>3</v>
      </c>
      <c r="V4" s="16">
        <v>4</v>
      </c>
      <c r="W4" s="16">
        <v>5</v>
      </c>
      <c r="X4" s="16">
        <v>6</v>
      </c>
    </row>
    <row r="5" spans="1:24" ht="20.25" customHeight="1" thickBot="1">
      <c r="A5" s="4"/>
      <c r="B5" s="4"/>
      <c r="C5" s="86" t="s">
        <v>30</v>
      </c>
      <c r="D5" s="87"/>
      <c r="E5" s="88"/>
      <c r="F5" s="89"/>
      <c r="G5" s="60"/>
      <c r="H5" s="56"/>
      <c r="I5" s="57"/>
      <c r="J5" s="56"/>
      <c r="K5" s="4"/>
      <c r="L5" s="4"/>
      <c r="M5" s="35"/>
      <c r="N5" s="35"/>
      <c r="O5" s="4"/>
      <c r="P5" s="4"/>
      <c r="Q5" s="4"/>
      <c r="S5" s="16" t="s">
        <v>29</v>
      </c>
      <c r="T5" s="16" t="s">
        <v>23</v>
      </c>
      <c r="U5" s="16" t="s">
        <v>22</v>
      </c>
      <c r="V5" s="16" t="s">
        <v>21</v>
      </c>
      <c r="W5" s="16"/>
      <c r="X5" s="16"/>
    </row>
    <row r="6" spans="1:24" ht="20.25" customHeight="1" thickBot="1">
      <c r="A6" s="4"/>
      <c r="B6" s="4"/>
      <c r="C6" s="86" t="s">
        <v>28</v>
      </c>
      <c r="D6" s="87"/>
      <c r="E6" s="90"/>
      <c r="F6" s="91"/>
      <c r="G6" s="91"/>
      <c r="H6" s="59"/>
      <c r="I6" s="57"/>
      <c r="J6" s="56"/>
      <c r="K6" s="4"/>
      <c r="L6" s="4"/>
      <c r="M6" s="35"/>
      <c r="N6" s="35"/>
      <c r="O6" s="4"/>
      <c r="P6" s="4"/>
      <c r="Q6" s="4"/>
      <c r="S6" s="16" t="s">
        <v>27</v>
      </c>
      <c r="T6" s="16" t="s">
        <v>23</v>
      </c>
      <c r="U6" s="16" t="s">
        <v>22</v>
      </c>
      <c r="V6" s="16"/>
      <c r="W6" s="16"/>
      <c r="X6" s="16"/>
    </row>
    <row r="7" spans="1:24" ht="20.25" customHeight="1">
      <c r="A7" s="4"/>
      <c r="B7" s="4"/>
      <c r="C7" s="73" t="s">
        <v>26</v>
      </c>
      <c r="D7" s="74"/>
      <c r="E7" s="75"/>
      <c r="F7" s="76"/>
      <c r="G7" s="58"/>
      <c r="H7" s="56"/>
      <c r="I7" s="57"/>
      <c r="J7" s="56"/>
      <c r="L7" s="4"/>
      <c r="M7" s="35"/>
      <c r="N7" s="35"/>
      <c r="O7" s="4"/>
      <c r="P7" s="4"/>
      <c r="Q7" s="4"/>
      <c r="S7" s="16" t="s">
        <v>6</v>
      </c>
      <c r="T7" s="16" t="s">
        <v>23</v>
      </c>
      <c r="U7" s="16" t="s">
        <v>22</v>
      </c>
      <c r="V7" s="16" t="s">
        <v>21</v>
      </c>
      <c r="W7" s="16" t="s">
        <v>20</v>
      </c>
      <c r="X7" s="16" t="s">
        <v>19</v>
      </c>
    </row>
    <row r="8" spans="1:24" ht="20.25" customHeight="1" thickBot="1">
      <c r="A8" s="4"/>
      <c r="B8" s="4"/>
      <c r="C8" s="77" t="s">
        <v>25</v>
      </c>
      <c r="D8" s="78"/>
      <c r="E8" s="66"/>
      <c r="F8" s="79"/>
      <c r="G8" s="5"/>
      <c r="H8" s="55">
        <f>COUNTA($D$13:$D$36)</f>
        <v>0</v>
      </c>
      <c r="I8" s="80">
        <f>SUM(O13:O36)</f>
        <v>0</v>
      </c>
      <c r="J8" s="80"/>
      <c r="K8" s="80"/>
      <c r="L8" s="80"/>
      <c r="M8" s="80"/>
      <c r="N8" s="80"/>
      <c r="O8" s="80"/>
      <c r="P8" s="4"/>
      <c r="Q8" s="4"/>
      <c r="S8" s="16" t="s">
        <v>24</v>
      </c>
      <c r="T8" s="16" t="s">
        <v>23</v>
      </c>
      <c r="U8" s="16" t="s">
        <v>22</v>
      </c>
      <c r="V8" s="16" t="s">
        <v>21</v>
      </c>
      <c r="W8" s="16" t="s">
        <v>20</v>
      </c>
      <c r="X8" s="16" t="s">
        <v>19</v>
      </c>
    </row>
    <row r="9" spans="1:24" ht="12.75" customHeight="1" thickBot="1">
      <c r="A9" s="4"/>
      <c r="B9" s="4"/>
      <c r="C9" s="4"/>
      <c r="D9" s="4"/>
      <c r="E9" s="4"/>
      <c r="F9" s="4"/>
      <c r="G9" s="5"/>
      <c r="H9" s="54">
        <f>COUNTA($F$13:$F$36)</f>
        <v>0</v>
      </c>
      <c r="I9" s="81"/>
      <c r="J9" s="81"/>
      <c r="K9" s="81"/>
      <c r="L9" s="81"/>
      <c r="M9" s="81"/>
      <c r="N9" s="81"/>
      <c r="O9" s="81"/>
      <c r="P9" s="4"/>
      <c r="Q9" s="4"/>
      <c r="S9" s="53"/>
      <c r="T9" s="53"/>
      <c r="U9" s="53"/>
      <c r="V9" s="53"/>
      <c r="W9" s="53"/>
      <c r="X9" s="53"/>
    </row>
    <row r="10" spans="1:17" s="42" customFormat="1" ht="51" customHeight="1" thickBot="1">
      <c r="A10" s="52"/>
      <c r="B10" s="51"/>
      <c r="C10" s="50"/>
      <c r="D10" s="49" t="s">
        <v>18</v>
      </c>
      <c r="E10" s="45" t="s">
        <v>17</v>
      </c>
      <c r="F10" s="44" t="s">
        <v>16</v>
      </c>
      <c r="G10" s="48" t="s">
        <v>15</v>
      </c>
      <c r="H10" s="44" t="s">
        <v>14</v>
      </c>
      <c r="I10" s="48" t="s">
        <v>13</v>
      </c>
      <c r="J10" s="47" t="s">
        <v>12</v>
      </c>
      <c r="K10" s="47" t="s">
        <v>11</v>
      </c>
      <c r="L10" s="46" t="s">
        <v>10</v>
      </c>
      <c r="M10" s="45" t="s">
        <v>9</v>
      </c>
      <c r="N10" s="44"/>
      <c r="O10" s="43" t="s">
        <v>8</v>
      </c>
      <c r="P10" s="4"/>
      <c r="Q10" s="4"/>
    </row>
    <row r="11" spans="1:26" s="2" customFormat="1" ht="26.25" customHeight="1">
      <c r="A11" s="35"/>
      <c r="B11" s="41"/>
      <c r="C11" s="69" t="s">
        <v>7</v>
      </c>
      <c r="D11" s="71" t="s">
        <v>6</v>
      </c>
      <c r="E11" s="71" t="s">
        <v>5</v>
      </c>
      <c r="F11" s="37" t="s">
        <v>4</v>
      </c>
      <c r="G11" s="40" t="str">
        <f aca="true" t="shared" si="0" ref="G11:G36">PHONETIC(F11)</f>
        <v>ヤマト　タロウ</v>
      </c>
      <c r="H11" s="37" t="s">
        <v>3</v>
      </c>
      <c r="I11" s="40" t="str">
        <f aca="true" t="shared" si="1" ref="I11:I36">PHONETIC(H11)</f>
        <v>ヤマトクラブ</v>
      </c>
      <c r="J11" s="39"/>
      <c r="K11" s="39" t="s">
        <v>2</v>
      </c>
      <c r="L11" s="39">
        <v>47</v>
      </c>
      <c r="M11" s="38">
        <f>IF(D11="親子ダブルス","親","")</f>
      </c>
      <c r="N11" s="37"/>
      <c r="O11" s="36">
        <f aca="true" t="shared" si="2" ref="O11:P36">IF($F11="","",IF($J11&lt;&gt;"",$S$2,IF($K11&lt;&gt;"",$T$2,$V$2)))</f>
        <v>1100</v>
      </c>
      <c r="P11" s="8">
        <f t="shared" si="2"/>
        <v>1100</v>
      </c>
      <c r="Q11" s="4"/>
      <c r="T11" s="16" t="str">
        <f>_xlfn.IFERROR(IF(VLOOKUP($D11,$S$5:$X$8,T$4,FALSE)=0,"",VLOOKUP($D11,$S$5:$X$8,T$4,FALSE)),"")</f>
        <v>1部</v>
      </c>
      <c r="U11" s="16" t="str">
        <f>_xlfn.IFERROR(IF(VLOOKUP($D11,$S$5:$X$8,U$4,FALSE)=0,"",VLOOKUP($D11,$S$5:$X$8,U$4,FALSE)),"")</f>
        <v>2部</v>
      </c>
      <c r="V11" s="16" t="str">
        <f>_xlfn.IFERROR(IF(VLOOKUP($D11,$S$5:$X$8,V$4,FALSE)=0,"",VLOOKUP($D11,$S$5:$X$8,V$4,FALSE)),"")</f>
        <v>3部</v>
      </c>
      <c r="W11" s="16" t="str">
        <f>_xlfn.IFERROR(IF(VLOOKUP($D11,$S$5:$X$8,W$4,FALSE)=0,"",VLOOKUP($D11,$S$5:$X$8,W$4,FALSE)),"")</f>
        <v>ｼﾆｱ1</v>
      </c>
      <c r="X11" s="16" t="str">
        <f>_xlfn.IFERROR(IF(VLOOKUP($D11,$S$5:$X$8,X$4,FALSE)=0,"",VLOOKUP($D11,$S$5:$X$8,X$4,FALSE)),"")</f>
        <v>ｼﾆｱ2</v>
      </c>
      <c r="Y11" s="2">
        <f aca="true" t="shared" si="3" ref="Y11:Y36">_xlfn.IFERROR(SEARCH("　",$F11,1),0)</f>
        <v>3</v>
      </c>
      <c r="Z11" s="7">
        <f>IF(AND($F11&lt;&gt;"",Y11=0),"苗字と名前の間に全角文字で「空白」を入力してください","")</f>
      </c>
    </row>
    <row r="12" spans="1:26" s="2" customFormat="1" ht="26.25" customHeight="1" thickBot="1">
      <c r="A12" s="35"/>
      <c r="B12" s="34"/>
      <c r="C12" s="70"/>
      <c r="D12" s="72"/>
      <c r="E12" s="72"/>
      <c r="F12" s="33" t="s">
        <v>1</v>
      </c>
      <c r="G12" s="32" t="str">
        <f t="shared" si="0"/>
        <v>ヤマト　ジロウ</v>
      </c>
      <c r="H12" s="33" t="s">
        <v>0</v>
      </c>
      <c r="I12" s="32" t="str">
        <f t="shared" si="1"/>
        <v>ＹＡＭＡＴＯ</v>
      </c>
      <c r="J12" s="31"/>
      <c r="K12" s="31"/>
      <c r="L12" s="31">
        <v>45</v>
      </c>
      <c r="M12" s="31">
        <v>5</v>
      </c>
      <c r="N12" s="30"/>
      <c r="O12" s="29">
        <f t="shared" si="2"/>
        <v>1600</v>
      </c>
      <c r="P12" s="8">
        <f t="shared" si="2"/>
        <v>1600</v>
      </c>
      <c r="Q12" s="4"/>
      <c r="T12" s="1"/>
      <c r="U12" s="1"/>
      <c r="V12" s="1"/>
      <c r="W12" s="1"/>
      <c r="X12" s="1"/>
      <c r="Y12" s="2">
        <f t="shared" si="3"/>
        <v>3</v>
      </c>
      <c r="Z12" s="7">
        <f aca="true" t="shared" si="4" ref="Z12:Z36">IF(AND($F12&lt;&gt;"",Y12=0),"苗字と名前の間に全角文字で「空白」を入力してください","")</f>
      </c>
    </row>
    <row r="13" spans="1:26" ht="26.25" customHeight="1">
      <c r="A13" s="4"/>
      <c r="B13" s="24">
        <f>C13</f>
        <v>1</v>
      </c>
      <c r="C13" s="63">
        <v>1</v>
      </c>
      <c r="D13" s="65"/>
      <c r="E13" s="65"/>
      <c r="F13" s="23"/>
      <c r="G13" s="22">
        <f t="shared" si="0"/>
      </c>
      <c r="H13" s="23"/>
      <c r="I13" s="22">
        <f t="shared" si="1"/>
      </c>
      <c r="J13" s="20"/>
      <c r="K13" s="20"/>
      <c r="L13" s="20"/>
      <c r="M13" s="19">
        <f>IF(D13="親子ダブルス","親","")</f>
      </c>
      <c r="N13" s="18"/>
      <c r="O13" s="17">
        <f t="shared" si="2"/>
      </c>
      <c r="P13" s="8">
        <f t="shared" si="2"/>
      </c>
      <c r="Q13" s="4"/>
      <c r="T13" s="16">
        <f>_xlfn.IFERROR(IF(VLOOKUP($D13,$S$5:$X$8,T$4,FALSE)=0,"",VLOOKUP($D13,$S$5:$X$8,T$4,FALSE)),"")</f>
      </c>
      <c r="U13" s="16">
        <f>_xlfn.IFERROR(IF(VLOOKUP($D13,$S$5:$X$8,U$4,FALSE)=0,"",VLOOKUP($D13,$S$5:$X$8,U$4,FALSE)),"")</f>
      </c>
      <c r="V13" s="16">
        <f>_xlfn.IFERROR(IF(VLOOKUP($D13,$S$5:$X$8,V$4,FALSE)=0,"",VLOOKUP($D13,$S$5:$X$8,V$4,FALSE)),"")</f>
      </c>
      <c r="W13" s="16">
        <f>_xlfn.IFERROR(IF(VLOOKUP($D13,$S$5:$X$8,W$4,FALSE)=0,"",VLOOKUP($D13,$S$5:$X$8,W$4,FALSE)),"")</f>
      </c>
      <c r="X13" s="16">
        <f>_xlfn.IFERROR(IF(VLOOKUP($D13,$S$5:$X$8,X$4,FALSE)=0,"",VLOOKUP($D13,$S$5:$X$8,X$4,FALSE)),"")</f>
      </c>
      <c r="Y13" s="2">
        <f t="shared" si="3"/>
        <v>0</v>
      </c>
      <c r="Z13" s="7">
        <f t="shared" si="4"/>
      </c>
    </row>
    <row r="14" spans="1:26" ht="26.25" customHeight="1" thickBot="1">
      <c r="A14" s="4"/>
      <c r="B14" s="15">
        <f>C13</f>
        <v>1</v>
      </c>
      <c r="C14" s="64"/>
      <c r="D14" s="66"/>
      <c r="E14" s="66"/>
      <c r="F14" s="14"/>
      <c r="G14" s="13">
        <f t="shared" si="0"/>
      </c>
      <c r="H14" s="14"/>
      <c r="I14" s="13">
        <f t="shared" si="1"/>
      </c>
      <c r="J14" s="12"/>
      <c r="K14" s="12"/>
      <c r="L14" s="12"/>
      <c r="M14" s="11"/>
      <c r="N14" s="10"/>
      <c r="O14" s="9">
        <f t="shared" si="2"/>
      </c>
      <c r="P14" s="8">
        <f t="shared" si="2"/>
      </c>
      <c r="Q14" s="4"/>
      <c r="Y14" s="2">
        <f t="shared" si="3"/>
        <v>0</v>
      </c>
      <c r="Z14" s="7">
        <f t="shared" si="4"/>
      </c>
    </row>
    <row r="15" spans="1:26" ht="26.25" customHeight="1">
      <c r="A15" s="4"/>
      <c r="B15" s="24">
        <f>C15</f>
        <v>2</v>
      </c>
      <c r="C15" s="67">
        <v>2</v>
      </c>
      <c r="D15" s="65"/>
      <c r="E15" s="65"/>
      <c r="F15" s="28"/>
      <c r="G15" s="27">
        <f t="shared" si="0"/>
      </c>
      <c r="H15" s="28"/>
      <c r="I15" s="27">
        <f t="shared" si="1"/>
      </c>
      <c r="J15" s="21"/>
      <c r="K15" s="21"/>
      <c r="L15" s="20"/>
      <c r="M15" s="26">
        <f>IF(D15="親子ダブルス","親","")</f>
      </c>
      <c r="N15" s="25"/>
      <c r="O15" s="17">
        <f t="shared" si="2"/>
      </c>
      <c r="P15" s="8">
        <f t="shared" si="2"/>
      </c>
      <c r="Q15" s="4"/>
      <c r="T15" s="16">
        <f>_xlfn.IFERROR(IF(VLOOKUP($D15,$S$5:$X$8,T$4,FALSE)=0,"",VLOOKUP($D15,$S$5:$X$8,T$4,FALSE)),"")</f>
      </c>
      <c r="U15" s="16">
        <f>_xlfn.IFERROR(IF(VLOOKUP($D15,$S$5:$X$8,U$4,FALSE)=0,"",VLOOKUP($D15,$S$5:$X$8,U$4,FALSE)),"")</f>
      </c>
      <c r="V15" s="16">
        <f>_xlfn.IFERROR(IF(VLOOKUP($D15,$S$5:$X$8,V$4,FALSE)=0,"",VLOOKUP($D15,$S$5:$X$8,V$4,FALSE)),"")</f>
      </c>
      <c r="W15" s="16">
        <f>_xlfn.IFERROR(IF(VLOOKUP($D15,$S$5:$X$8,W$4,FALSE)=0,"",VLOOKUP($D15,$S$5:$X$8,W$4,FALSE)),"")</f>
      </c>
      <c r="X15" s="16">
        <f>_xlfn.IFERROR(IF(VLOOKUP($D15,$S$5:$X$8,X$4,FALSE)=0,"",VLOOKUP($D15,$S$5:$X$8,X$4,FALSE)),"")</f>
      </c>
      <c r="Y15" s="2">
        <f t="shared" si="3"/>
        <v>0</v>
      </c>
      <c r="Z15" s="7">
        <f t="shared" si="4"/>
      </c>
    </row>
    <row r="16" spans="1:26" ht="26.25" customHeight="1" thickBot="1">
      <c r="A16" s="4"/>
      <c r="B16" s="15">
        <f>C15</f>
        <v>2</v>
      </c>
      <c r="C16" s="68"/>
      <c r="D16" s="66"/>
      <c r="E16" s="66"/>
      <c r="F16" s="14"/>
      <c r="G16" s="13">
        <f t="shared" si="0"/>
      </c>
      <c r="H16" s="14"/>
      <c r="I16" s="13">
        <f t="shared" si="1"/>
      </c>
      <c r="J16" s="12"/>
      <c r="K16" s="12"/>
      <c r="L16" s="12"/>
      <c r="M16" s="11"/>
      <c r="N16" s="10"/>
      <c r="O16" s="9">
        <f t="shared" si="2"/>
      </c>
      <c r="P16" s="8">
        <f t="shared" si="2"/>
      </c>
      <c r="Q16" s="4"/>
      <c r="Y16" s="2">
        <f t="shared" si="3"/>
        <v>0</v>
      </c>
      <c r="Z16" s="7">
        <f t="shared" si="4"/>
      </c>
    </row>
    <row r="17" spans="1:26" ht="26.25" customHeight="1">
      <c r="A17" s="4"/>
      <c r="B17" s="24">
        <f>C17</f>
        <v>3</v>
      </c>
      <c r="C17" s="63">
        <v>3</v>
      </c>
      <c r="D17" s="65"/>
      <c r="E17" s="65"/>
      <c r="F17" s="23"/>
      <c r="G17" s="22">
        <f t="shared" si="0"/>
      </c>
      <c r="H17" s="23"/>
      <c r="I17" s="22">
        <f t="shared" si="1"/>
      </c>
      <c r="J17" s="21"/>
      <c r="K17" s="21"/>
      <c r="L17" s="20"/>
      <c r="M17" s="19">
        <f>IF(D17="親子ダブルス","親","")</f>
      </c>
      <c r="N17" s="18"/>
      <c r="O17" s="17">
        <f t="shared" si="2"/>
      </c>
      <c r="P17" s="8">
        <f t="shared" si="2"/>
      </c>
      <c r="Q17" s="4"/>
      <c r="T17" s="16">
        <f>_xlfn.IFERROR(IF(VLOOKUP($D17,$S$5:$X$8,T$4,FALSE)=0,"",VLOOKUP($D17,$S$5:$X$8,T$4,FALSE)),"")</f>
      </c>
      <c r="U17" s="16">
        <f>_xlfn.IFERROR(IF(VLOOKUP($D17,$S$5:$X$8,U$4,FALSE)=0,"",VLOOKUP($D17,$S$5:$X$8,U$4,FALSE)),"")</f>
      </c>
      <c r="V17" s="16">
        <f>_xlfn.IFERROR(IF(VLOOKUP($D17,$S$5:$X$8,V$4,FALSE)=0,"",VLOOKUP($D17,$S$5:$X$8,V$4,FALSE)),"")</f>
      </c>
      <c r="W17" s="16">
        <f>_xlfn.IFERROR(IF(VLOOKUP($D17,$S$5:$X$8,W$4,FALSE)=0,"",VLOOKUP($D17,$S$5:$X$8,W$4,FALSE)),"")</f>
      </c>
      <c r="X17" s="16">
        <f>_xlfn.IFERROR(IF(VLOOKUP($D17,$S$5:$X$8,X$4,FALSE)=0,"",VLOOKUP($D17,$S$5:$X$8,X$4,FALSE)),"")</f>
      </c>
      <c r="Y17" s="2">
        <f t="shared" si="3"/>
        <v>0</v>
      </c>
      <c r="Z17" s="7">
        <f t="shared" si="4"/>
      </c>
    </row>
    <row r="18" spans="1:26" ht="26.25" customHeight="1" thickBot="1">
      <c r="A18" s="4"/>
      <c r="B18" s="15">
        <f>C17</f>
        <v>3</v>
      </c>
      <c r="C18" s="64"/>
      <c r="D18" s="66"/>
      <c r="E18" s="66"/>
      <c r="F18" s="14"/>
      <c r="G18" s="13">
        <f t="shared" si="0"/>
      </c>
      <c r="H18" s="14"/>
      <c r="I18" s="13">
        <f t="shared" si="1"/>
      </c>
      <c r="J18" s="12"/>
      <c r="K18" s="12"/>
      <c r="L18" s="12"/>
      <c r="M18" s="11"/>
      <c r="N18" s="10"/>
      <c r="O18" s="9">
        <f t="shared" si="2"/>
      </c>
      <c r="P18" s="8">
        <f t="shared" si="2"/>
      </c>
      <c r="Q18" s="4"/>
      <c r="Y18" s="2">
        <f t="shared" si="3"/>
        <v>0</v>
      </c>
      <c r="Z18" s="7">
        <f t="shared" si="4"/>
      </c>
    </row>
    <row r="19" spans="1:26" ht="26.25" customHeight="1">
      <c r="A19" s="4"/>
      <c r="B19" s="24">
        <f>C19</f>
        <v>4</v>
      </c>
      <c r="C19" s="67">
        <v>4</v>
      </c>
      <c r="D19" s="65"/>
      <c r="E19" s="65"/>
      <c r="F19" s="23"/>
      <c r="G19" s="22">
        <f t="shared" si="0"/>
      </c>
      <c r="H19" s="23"/>
      <c r="I19" s="22">
        <f t="shared" si="1"/>
      </c>
      <c r="J19" s="21"/>
      <c r="K19" s="21"/>
      <c r="L19" s="20"/>
      <c r="M19" s="19">
        <f>IF(D19="親子ダブルス","親","")</f>
      </c>
      <c r="N19" s="18"/>
      <c r="O19" s="17">
        <f t="shared" si="2"/>
      </c>
      <c r="P19" s="8">
        <f t="shared" si="2"/>
      </c>
      <c r="Q19" s="4"/>
      <c r="T19" s="16">
        <f>_xlfn.IFERROR(IF(VLOOKUP($D19,$S$5:$X$8,T$4,FALSE)=0,"",VLOOKUP($D19,$S$5:$X$8,T$4,FALSE)),"")</f>
      </c>
      <c r="U19" s="16">
        <f>_xlfn.IFERROR(IF(VLOOKUP($D19,$S$5:$X$8,U$4,FALSE)=0,"",VLOOKUP($D19,$S$5:$X$8,U$4,FALSE)),"")</f>
      </c>
      <c r="V19" s="16">
        <f>_xlfn.IFERROR(IF(VLOOKUP($D19,$S$5:$X$8,V$4,FALSE)=0,"",VLOOKUP($D19,$S$5:$X$8,V$4,FALSE)),"")</f>
      </c>
      <c r="W19" s="16">
        <f>_xlfn.IFERROR(IF(VLOOKUP($D19,$S$5:$X$8,W$4,FALSE)=0,"",VLOOKUP($D19,$S$5:$X$8,W$4,FALSE)),"")</f>
      </c>
      <c r="X19" s="16">
        <f>_xlfn.IFERROR(IF(VLOOKUP($D19,$S$5:$X$8,X$4,FALSE)=0,"",VLOOKUP($D19,$S$5:$X$8,X$4,FALSE)),"")</f>
      </c>
      <c r="Y19" s="2">
        <f t="shared" si="3"/>
        <v>0</v>
      </c>
      <c r="Z19" s="7">
        <f t="shared" si="4"/>
      </c>
    </row>
    <row r="20" spans="1:26" ht="26.25" customHeight="1" thickBot="1">
      <c r="A20" s="4"/>
      <c r="B20" s="15">
        <f>C19</f>
        <v>4</v>
      </c>
      <c r="C20" s="68"/>
      <c r="D20" s="66"/>
      <c r="E20" s="66"/>
      <c r="F20" s="14"/>
      <c r="G20" s="13">
        <f t="shared" si="0"/>
      </c>
      <c r="H20" s="14"/>
      <c r="I20" s="13">
        <f t="shared" si="1"/>
      </c>
      <c r="J20" s="12"/>
      <c r="K20" s="12"/>
      <c r="L20" s="12"/>
      <c r="M20" s="11"/>
      <c r="N20" s="10"/>
      <c r="O20" s="9">
        <f t="shared" si="2"/>
      </c>
      <c r="P20" s="8">
        <f t="shared" si="2"/>
      </c>
      <c r="Q20" s="4"/>
      <c r="Y20" s="2">
        <f t="shared" si="3"/>
        <v>0</v>
      </c>
      <c r="Z20" s="7">
        <f t="shared" si="4"/>
      </c>
    </row>
    <row r="21" spans="1:26" ht="26.25" customHeight="1">
      <c r="A21" s="4"/>
      <c r="B21" s="24">
        <f>C21</f>
        <v>5</v>
      </c>
      <c r="C21" s="63">
        <v>5</v>
      </c>
      <c r="D21" s="65"/>
      <c r="E21" s="65"/>
      <c r="F21" s="23"/>
      <c r="G21" s="22">
        <f t="shared" si="0"/>
      </c>
      <c r="H21" s="23"/>
      <c r="I21" s="22">
        <f t="shared" si="1"/>
      </c>
      <c r="J21" s="21"/>
      <c r="K21" s="21"/>
      <c r="L21" s="20"/>
      <c r="M21" s="19">
        <f>IF(D21="親子ダブルス","親","")</f>
      </c>
      <c r="N21" s="18"/>
      <c r="O21" s="17">
        <f t="shared" si="2"/>
      </c>
      <c r="P21" s="8">
        <f t="shared" si="2"/>
      </c>
      <c r="Q21" s="4"/>
      <c r="T21" s="16">
        <f>_xlfn.IFERROR(IF(VLOOKUP($D21,$S$5:$X$8,T$4,FALSE)=0,"",VLOOKUP($D21,$S$5:$X$8,T$4,FALSE)),"")</f>
      </c>
      <c r="U21" s="16">
        <f>_xlfn.IFERROR(IF(VLOOKUP($D21,$S$5:$X$8,U$4,FALSE)=0,"",VLOOKUP($D21,$S$5:$X$8,U$4,FALSE)),"")</f>
      </c>
      <c r="V21" s="16">
        <f>_xlfn.IFERROR(IF(VLOOKUP($D21,$S$5:$X$8,V$4,FALSE)=0,"",VLOOKUP($D21,$S$5:$X$8,V$4,FALSE)),"")</f>
      </c>
      <c r="W21" s="16">
        <f>_xlfn.IFERROR(IF(VLOOKUP($D21,$S$5:$X$8,W$4,FALSE)=0,"",VLOOKUP($D21,$S$5:$X$8,W$4,FALSE)),"")</f>
      </c>
      <c r="X21" s="16">
        <f>_xlfn.IFERROR(IF(VLOOKUP($D21,$S$5:$X$8,X$4,FALSE)=0,"",VLOOKUP($D21,$S$5:$X$8,X$4,FALSE)),"")</f>
      </c>
      <c r="Y21" s="2">
        <f t="shared" si="3"/>
        <v>0</v>
      </c>
      <c r="Z21" s="7">
        <f t="shared" si="4"/>
      </c>
    </row>
    <row r="22" spans="1:26" ht="26.25" customHeight="1" thickBot="1">
      <c r="A22" s="4"/>
      <c r="B22" s="15">
        <f>C21</f>
        <v>5</v>
      </c>
      <c r="C22" s="64"/>
      <c r="D22" s="66"/>
      <c r="E22" s="66"/>
      <c r="F22" s="14"/>
      <c r="G22" s="13">
        <f t="shared" si="0"/>
      </c>
      <c r="H22" s="14"/>
      <c r="I22" s="13">
        <f t="shared" si="1"/>
      </c>
      <c r="J22" s="12"/>
      <c r="K22" s="12"/>
      <c r="L22" s="12"/>
      <c r="M22" s="11"/>
      <c r="N22" s="10"/>
      <c r="O22" s="9">
        <f t="shared" si="2"/>
      </c>
      <c r="P22" s="8">
        <f t="shared" si="2"/>
      </c>
      <c r="Q22" s="4"/>
      <c r="Y22" s="2">
        <f t="shared" si="3"/>
        <v>0</v>
      </c>
      <c r="Z22" s="7">
        <f t="shared" si="4"/>
      </c>
    </row>
    <row r="23" spans="1:26" ht="26.25" customHeight="1">
      <c r="A23" s="4"/>
      <c r="B23" s="24">
        <f>C23</f>
        <v>6</v>
      </c>
      <c r="C23" s="67">
        <v>6</v>
      </c>
      <c r="D23" s="65"/>
      <c r="E23" s="65"/>
      <c r="F23" s="23"/>
      <c r="G23" s="22">
        <f t="shared" si="0"/>
      </c>
      <c r="H23" s="23"/>
      <c r="I23" s="22">
        <f t="shared" si="1"/>
      </c>
      <c r="J23" s="21"/>
      <c r="K23" s="21"/>
      <c r="L23" s="20"/>
      <c r="M23" s="19">
        <f>IF(D23="親子ダブルス","親","")</f>
      </c>
      <c r="N23" s="18"/>
      <c r="O23" s="17">
        <f t="shared" si="2"/>
      </c>
      <c r="P23" s="8">
        <f t="shared" si="2"/>
      </c>
      <c r="Q23" s="4"/>
      <c r="T23" s="16">
        <f>_xlfn.IFERROR(IF(VLOOKUP($D23,$S$5:$X$8,T$4,FALSE)=0,"",VLOOKUP($D23,$S$5:$X$8,T$4,FALSE)),"")</f>
      </c>
      <c r="U23" s="16">
        <f>_xlfn.IFERROR(IF(VLOOKUP($D23,$S$5:$X$8,U$4,FALSE)=0,"",VLOOKUP($D23,$S$5:$X$8,U$4,FALSE)),"")</f>
      </c>
      <c r="V23" s="16">
        <f>_xlfn.IFERROR(IF(VLOOKUP($D23,$S$5:$X$8,V$4,FALSE)=0,"",VLOOKUP($D23,$S$5:$X$8,V$4,FALSE)),"")</f>
      </c>
      <c r="W23" s="16">
        <f>_xlfn.IFERROR(IF(VLOOKUP($D23,$S$5:$X$8,W$4,FALSE)=0,"",VLOOKUP($D23,$S$5:$X$8,W$4,FALSE)),"")</f>
      </c>
      <c r="X23" s="16">
        <f>_xlfn.IFERROR(IF(VLOOKUP($D23,$S$5:$X$8,X$4,FALSE)=0,"",VLOOKUP($D23,$S$5:$X$8,X$4,FALSE)),"")</f>
      </c>
      <c r="Y23" s="2">
        <f t="shared" si="3"/>
        <v>0</v>
      </c>
      <c r="Z23" s="7">
        <f t="shared" si="4"/>
      </c>
    </row>
    <row r="24" spans="1:26" ht="26.25" customHeight="1" thickBot="1">
      <c r="A24" s="4"/>
      <c r="B24" s="15">
        <f>C23</f>
        <v>6</v>
      </c>
      <c r="C24" s="68"/>
      <c r="D24" s="66"/>
      <c r="E24" s="66"/>
      <c r="F24" s="14"/>
      <c r="G24" s="13">
        <f t="shared" si="0"/>
      </c>
      <c r="H24" s="14"/>
      <c r="I24" s="13">
        <f t="shared" si="1"/>
      </c>
      <c r="J24" s="12"/>
      <c r="K24" s="12"/>
      <c r="L24" s="12"/>
      <c r="M24" s="11"/>
      <c r="N24" s="10"/>
      <c r="O24" s="9">
        <f t="shared" si="2"/>
      </c>
      <c r="P24" s="8">
        <f t="shared" si="2"/>
      </c>
      <c r="Q24" s="4"/>
      <c r="Y24" s="2">
        <f t="shared" si="3"/>
        <v>0</v>
      </c>
      <c r="Z24" s="7">
        <f t="shared" si="4"/>
      </c>
    </row>
    <row r="25" spans="1:26" ht="26.25" customHeight="1">
      <c r="A25" s="4"/>
      <c r="B25" s="24">
        <f>C25</f>
        <v>7</v>
      </c>
      <c r="C25" s="63">
        <v>7</v>
      </c>
      <c r="D25" s="65"/>
      <c r="E25" s="65"/>
      <c r="F25" s="23"/>
      <c r="G25" s="22">
        <f t="shared" si="0"/>
      </c>
      <c r="H25" s="23"/>
      <c r="I25" s="22">
        <f t="shared" si="1"/>
      </c>
      <c r="J25" s="21"/>
      <c r="K25" s="21"/>
      <c r="L25" s="20"/>
      <c r="M25" s="19">
        <f>IF(D25="親子ダブルス","親","")</f>
      </c>
      <c r="N25" s="18"/>
      <c r="O25" s="17">
        <f t="shared" si="2"/>
      </c>
      <c r="P25" s="8">
        <f t="shared" si="2"/>
      </c>
      <c r="Q25" s="4"/>
      <c r="T25" s="16">
        <f>_xlfn.IFERROR(IF(VLOOKUP($D25,$S$5:$X$8,T$4,FALSE)=0,"",VLOOKUP($D25,$S$5:$X$8,T$4,FALSE)),"")</f>
      </c>
      <c r="U25" s="16">
        <f>_xlfn.IFERROR(IF(VLOOKUP($D25,$S$5:$X$8,U$4,FALSE)=0,"",VLOOKUP($D25,$S$5:$X$8,U$4,FALSE)),"")</f>
      </c>
      <c r="V25" s="16">
        <f>_xlfn.IFERROR(IF(VLOOKUP($D25,$S$5:$X$8,V$4,FALSE)=0,"",VLOOKUP($D25,$S$5:$X$8,V$4,FALSE)),"")</f>
      </c>
      <c r="W25" s="16">
        <f>_xlfn.IFERROR(IF(VLOOKUP($D25,$S$5:$X$8,W$4,FALSE)=0,"",VLOOKUP($D25,$S$5:$X$8,W$4,FALSE)),"")</f>
      </c>
      <c r="X25" s="16">
        <f>_xlfn.IFERROR(IF(VLOOKUP($D25,$S$5:$X$8,X$4,FALSE)=0,"",VLOOKUP($D25,$S$5:$X$8,X$4,FALSE)),"")</f>
      </c>
      <c r="Y25" s="2">
        <f t="shared" si="3"/>
        <v>0</v>
      </c>
      <c r="Z25" s="7">
        <f t="shared" si="4"/>
      </c>
    </row>
    <row r="26" spans="1:26" ht="26.25" customHeight="1" thickBot="1">
      <c r="A26" s="4"/>
      <c r="B26" s="15">
        <f>C25</f>
        <v>7</v>
      </c>
      <c r="C26" s="64"/>
      <c r="D26" s="66"/>
      <c r="E26" s="66"/>
      <c r="F26" s="14"/>
      <c r="G26" s="13">
        <f t="shared" si="0"/>
      </c>
      <c r="H26" s="14"/>
      <c r="I26" s="13">
        <f t="shared" si="1"/>
      </c>
      <c r="J26" s="12"/>
      <c r="K26" s="12"/>
      <c r="L26" s="12"/>
      <c r="M26" s="11"/>
      <c r="N26" s="10"/>
      <c r="O26" s="9">
        <f t="shared" si="2"/>
      </c>
      <c r="P26" s="8">
        <f t="shared" si="2"/>
      </c>
      <c r="Q26" s="4"/>
      <c r="Y26" s="2">
        <f t="shared" si="3"/>
        <v>0</v>
      </c>
      <c r="Z26" s="7">
        <f t="shared" si="4"/>
      </c>
    </row>
    <row r="27" spans="1:26" ht="26.25" customHeight="1">
      <c r="A27" s="4"/>
      <c r="B27" s="24">
        <f>C27</f>
        <v>8</v>
      </c>
      <c r="C27" s="67">
        <v>8</v>
      </c>
      <c r="D27" s="65"/>
      <c r="E27" s="65"/>
      <c r="F27" s="23"/>
      <c r="G27" s="22">
        <f t="shared" si="0"/>
      </c>
      <c r="H27" s="23"/>
      <c r="I27" s="22">
        <f t="shared" si="1"/>
      </c>
      <c r="J27" s="21"/>
      <c r="K27" s="21"/>
      <c r="L27" s="20"/>
      <c r="M27" s="19">
        <f>IF(D27="親子ダブルス","親","")</f>
      </c>
      <c r="N27" s="18"/>
      <c r="O27" s="17">
        <f t="shared" si="2"/>
      </c>
      <c r="P27" s="8">
        <f t="shared" si="2"/>
      </c>
      <c r="Q27" s="4"/>
      <c r="T27" s="16">
        <f>_xlfn.IFERROR(IF(VLOOKUP($D27,$S$5:$X$8,T$4,FALSE)=0,"",VLOOKUP($D27,$S$5:$X$8,T$4,FALSE)),"")</f>
      </c>
      <c r="U27" s="16">
        <f>_xlfn.IFERROR(IF(VLOOKUP($D27,$S$5:$X$8,U$4,FALSE)=0,"",VLOOKUP($D27,$S$5:$X$8,U$4,FALSE)),"")</f>
      </c>
      <c r="V27" s="16">
        <f>_xlfn.IFERROR(IF(VLOOKUP($D27,$S$5:$X$8,V$4,FALSE)=0,"",VLOOKUP($D27,$S$5:$X$8,V$4,FALSE)),"")</f>
      </c>
      <c r="W27" s="16">
        <f>_xlfn.IFERROR(IF(VLOOKUP($D27,$S$5:$X$8,W$4,FALSE)=0,"",VLOOKUP($D27,$S$5:$X$8,W$4,FALSE)),"")</f>
      </c>
      <c r="X27" s="16">
        <f>_xlfn.IFERROR(IF(VLOOKUP($D27,$S$5:$X$8,X$4,FALSE)=0,"",VLOOKUP($D27,$S$5:$X$8,X$4,FALSE)),"")</f>
      </c>
      <c r="Y27" s="2">
        <f t="shared" si="3"/>
        <v>0</v>
      </c>
      <c r="Z27" s="7">
        <f t="shared" si="4"/>
      </c>
    </row>
    <row r="28" spans="1:26" ht="26.25" customHeight="1" thickBot="1">
      <c r="A28" s="4"/>
      <c r="B28" s="15">
        <f>C27</f>
        <v>8</v>
      </c>
      <c r="C28" s="68"/>
      <c r="D28" s="66"/>
      <c r="E28" s="66"/>
      <c r="F28" s="14"/>
      <c r="G28" s="13">
        <f t="shared" si="0"/>
      </c>
      <c r="H28" s="14"/>
      <c r="I28" s="13">
        <f t="shared" si="1"/>
      </c>
      <c r="J28" s="12"/>
      <c r="K28" s="12"/>
      <c r="L28" s="12"/>
      <c r="M28" s="11"/>
      <c r="N28" s="10"/>
      <c r="O28" s="9">
        <f t="shared" si="2"/>
      </c>
      <c r="P28" s="8">
        <f t="shared" si="2"/>
      </c>
      <c r="Q28" s="4"/>
      <c r="Y28" s="2">
        <f t="shared" si="3"/>
        <v>0</v>
      </c>
      <c r="Z28" s="7">
        <f t="shared" si="4"/>
      </c>
    </row>
    <row r="29" spans="1:26" ht="26.25" customHeight="1">
      <c r="A29" s="4"/>
      <c r="B29" s="24">
        <f>C29</f>
        <v>9</v>
      </c>
      <c r="C29" s="63">
        <v>9</v>
      </c>
      <c r="D29" s="65"/>
      <c r="E29" s="65"/>
      <c r="F29" s="23"/>
      <c r="G29" s="22">
        <f t="shared" si="0"/>
      </c>
      <c r="H29" s="23"/>
      <c r="I29" s="22">
        <f t="shared" si="1"/>
      </c>
      <c r="J29" s="21"/>
      <c r="K29" s="21"/>
      <c r="L29" s="20"/>
      <c r="M29" s="19">
        <f>IF(D29="親子ダブルス","親","")</f>
      </c>
      <c r="N29" s="18"/>
      <c r="O29" s="17">
        <f t="shared" si="2"/>
      </c>
      <c r="P29" s="8">
        <f t="shared" si="2"/>
      </c>
      <c r="Q29" s="4"/>
      <c r="T29" s="16">
        <f>_xlfn.IFERROR(IF(VLOOKUP($D29,$S$5:$X$8,T$4,FALSE)=0,"",VLOOKUP($D29,$S$5:$X$8,T$4,FALSE)),"")</f>
      </c>
      <c r="U29" s="16">
        <f>_xlfn.IFERROR(IF(VLOOKUP($D29,$S$5:$X$8,U$4,FALSE)=0,"",VLOOKUP($D29,$S$5:$X$8,U$4,FALSE)),"")</f>
      </c>
      <c r="V29" s="16">
        <f>_xlfn.IFERROR(IF(VLOOKUP($D29,$S$5:$X$8,V$4,FALSE)=0,"",VLOOKUP($D29,$S$5:$X$8,V$4,FALSE)),"")</f>
      </c>
      <c r="W29" s="16">
        <f>_xlfn.IFERROR(IF(VLOOKUP($D29,$S$5:$X$8,W$4,FALSE)=0,"",VLOOKUP($D29,$S$5:$X$8,W$4,FALSE)),"")</f>
      </c>
      <c r="X29" s="16">
        <f>_xlfn.IFERROR(IF(VLOOKUP($D29,$S$5:$X$8,X$4,FALSE)=0,"",VLOOKUP($D29,$S$5:$X$8,X$4,FALSE)),"")</f>
      </c>
      <c r="Y29" s="2">
        <f t="shared" si="3"/>
        <v>0</v>
      </c>
      <c r="Z29" s="7">
        <f t="shared" si="4"/>
      </c>
    </row>
    <row r="30" spans="1:26" ht="26.25" customHeight="1" thickBot="1">
      <c r="A30" s="4"/>
      <c r="B30" s="15">
        <f>C29</f>
        <v>9</v>
      </c>
      <c r="C30" s="64"/>
      <c r="D30" s="66"/>
      <c r="E30" s="66"/>
      <c r="F30" s="14"/>
      <c r="G30" s="13">
        <f t="shared" si="0"/>
      </c>
      <c r="H30" s="14"/>
      <c r="I30" s="13">
        <f t="shared" si="1"/>
      </c>
      <c r="J30" s="12"/>
      <c r="K30" s="12"/>
      <c r="L30" s="12"/>
      <c r="M30" s="11"/>
      <c r="N30" s="10"/>
      <c r="O30" s="9">
        <f t="shared" si="2"/>
      </c>
      <c r="P30" s="8">
        <f t="shared" si="2"/>
      </c>
      <c r="Q30" s="4"/>
      <c r="Y30" s="2">
        <f t="shared" si="3"/>
        <v>0</v>
      </c>
      <c r="Z30" s="7">
        <f t="shared" si="4"/>
      </c>
    </row>
    <row r="31" spans="1:26" ht="26.25" customHeight="1">
      <c r="A31" s="4"/>
      <c r="B31" s="24">
        <f>C31</f>
        <v>10</v>
      </c>
      <c r="C31" s="67">
        <v>10</v>
      </c>
      <c r="D31" s="65"/>
      <c r="E31" s="65"/>
      <c r="F31" s="23"/>
      <c r="G31" s="22">
        <f t="shared" si="0"/>
      </c>
      <c r="H31" s="23"/>
      <c r="I31" s="22">
        <f t="shared" si="1"/>
      </c>
      <c r="J31" s="21"/>
      <c r="K31" s="21"/>
      <c r="L31" s="20"/>
      <c r="M31" s="19">
        <f>IF(D31="親子ダブルス","親","")</f>
      </c>
      <c r="N31" s="18"/>
      <c r="O31" s="17">
        <f t="shared" si="2"/>
      </c>
      <c r="P31" s="8">
        <f t="shared" si="2"/>
      </c>
      <c r="Q31" s="4"/>
      <c r="T31" s="16">
        <f>_xlfn.IFERROR(IF(VLOOKUP($D31,$S$5:$X$8,T$4,FALSE)=0,"",VLOOKUP($D31,$S$5:$X$8,T$4,FALSE)),"")</f>
      </c>
      <c r="U31" s="16">
        <f>_xlfn.IFERROR(IF(VLOOKUP($D31,$S$5:$X$8,U$4,FALSE)=0,"",VLOOKUP($D31,$S$5:$X$8,U$4,FALSE)),"")</f>
      </c>
      <c r="V31" s="16">
        <f>_xlfn.IFERROR(IF(VLOOKUP($D31,$S$5:$X$8,V$4,FALSE)=0,"",VLOOKUP($D31,$S$5:$X$8,V$4,FALSE)),"")</f>
      </c>
      <c r="W31" s="16">
        <f>_xlfn.IFERROR(IF(VLOOKUP($D31,$S$5:$X$8,W$4,FALSE)=0,"",VLOOKUP($D31,$S$5:$X$8,W$4,FALSE)),"")</f>
      </c>
      <c r="X31" s="16">
        <f>_xlfn.IFERROR(IF(VLOOKUP($D31,$S$5:$X$8,X$4,FALSE)=0,"",VLOOKUP($D31,$S$5:$X$8,X$4,FALSE)),"")</f>
      </c>
      <c r="Y31" s="2">
        <f t="shared" si="3"/>
        <v>0</v>
      </c>
      <c r="Z31" s="7">
        <f t="shared" si="4"/>
      </c>
    </row>
    <row r="32" spans="1:26" ht="26.25" customHeight="1" thickBot="1">
      <c r="A32" s="4"/>
      <c r="B32" s="15">
        <f>C31</f>
        <v>10</v>
      </c>
      <c r="C32" s="68"/>
      <c r="D32" s="66"/>
      <c r="E32" s="66"/>
      <c r="F32" s="14"/>
      <c r="G32" s="13">
        <f t="shared" si="0"/>
      </c>
      <c r="H32" s="14"/>
      <c r="I32" s="13">
        <f t="shared" si="1"/>
      </c>
      <c r="J32" s="12"/>
      <c r="K32" s="12"/>
      <c r="L32" s="12"/>
      <c r="M32" s="11"/>
      <c r="N32" s="10"/>
      <c r="O32" s="9">
        <f t="shared" si="2"/>
      </c>
      <c r="P32" s="8">
        <f t="shared" si="2"/>
      </c>
      <c r="Q32" s="4"/>
      <c r="Y32" s="2">
        <f t="shared" si="3"/>
        <v>0</v>
      </c>
      <c r="Z32" s="7">
        <f t="shared" si="4"/>
      </c>
    </row>
    <row r="33" spans="1:26" ht="26.25" customHeight="1">
      <c r="A33" s="4"/>
      <c r="B33" s="24">
        <f>C33</f>
        <v>11</v>
      </c>
      <c r="C33" s="63">
        <v>11</v>
      </c>
      <c r="D33" s="65"/>
      <c r="E33" s="65"/>
      <c r="F33" s="23"/>
      <c r="G33" s="22">
        <f t="shared" si="0"/>
      </c>
      <c r="H33" s="23"/>
      <c r="I33" s="22">
        <f t="shared" si="1"/>
      </c>
      <c r="J33" s="21"/>
      <c r="K33" s="21"/>
      <c r="L33" s="20"/>
      <c r="M33" s="19">
        <f>IF(D33="親子ダブルス","親","")</f>
      </c>
      <c r="N33" s="18"/>
      <c r="O33" s="17">
        <f t="shared" si="2"/>
      </c>
      <c r="P33" s="8">
        <f t="shared" si="2"/>
      </c>
      <c r="Q33" s="4"/>
      <c r="T33" s="16">
        <f>_xlfn.IFERROR(IF(VLOOKUP($D33,$S$5:$X$8,T$4,FALSE)=0,"",VLOOKUP($D33,$S$5:$X$8,T$4,FALSE)),"")</f>
      </c>
      <c r="U33" s="16">
        <f>_xlfn.IFERROR(IF(VLOOKUP($D33,$S$5:$X$8,U$4,FALSE)=0,"",VLOOKUP($D33,$S$5:$X$8,U$4,FALSE)),"")</f>
      </c>
      <c r="V33" s="16">
        <f>_xlfn.IFERROR(IF(VLOOKUP($D33,$S$5:$X$8,V$4,FALSE)=0,"",VLOOKUP($D33,$S$5:$X$8,V$4,FALSE)),"")</f>
      </c>
      <c r="W33" s="16">
        <f>_xlfn.IFERROR(IF(VLOOKUP($D33,$S$5:$X$8,W$4,FALSE)=0,"",VLOOKUP($D33,$S$5:$X$8,W$4,FALSE)),"")</f>
      </c>
      <c r="X33" s="16">
        <f>_xlfn.IFERROR(IF(VLOOKUP($D33,$S$5:$X$8,X$4,FALSE)=0,"",VLOOKUP($D33,$S$5:$X$8,X$4,FALSE)),"")</f>
      </c>
      <c r="Y33" s="2">
        <f t="shared" si="3"/>
        <v>0</v>
      </c>
      <c r="Z33" s="7">
        <f t="shared" si="4"/>
      </c>
    </row>
    <row r="34" spans="1:26" ht="26.25" customHeight="1" thickBot="1">
      <c r="A34" s="4"/>
      <c r="B34" s="15">
        <f>C33</f>
        <v>11</v>
      </c>
      <c r="C34" s="64"/>
      <c r="D34" s="66"/>
      <c r="E34" s="66"/>
      <c r="F34" s="14"/>
      <c r="G34" s="13">
        <f t="shared" si="0"/>
      </c>
      <c r="H34" s="14"/>
      <c r="I34" s="13">
        <f t="shared" si="1"/>
      </c>
      <c r="J34" s="12"/>
      <c r="K34" s="12"/>
      <c r="L34" s="12"/>
      <c r="M34" s="11"/>
      <c r="N34" s="10"/>
      <c r="O34" s="9">
        <f t="shared" si="2"/>
      </c>
      <c r="P34" s="8">
        <f t="shared" si="2"/>
      </c>
      <c r="Q34" s="4"/>
      <c r="Y34" s="2">
        <f t="shared" si="3"/>
        <v>0</v>
      </c>
      <c r="Z34" s="7">
        <f t="shared" si="4"/>
      </c>
    </row>
    <row r="35" spans="1:26" ht="26.25" customHeight="1">
      <c r="A35" s="4"/>
      <c r="B35" s="24">
        <f>C35</f>
        <v>12</v>
      </c>
      <c r="C35" s="63">
        <v>12</v>
      </c>
      <c r="D35" s="65"/>
      <c r="E35" s="65"/>
      <c r="F35" s="23"/>
      <c r="G35" s="22">
        <f t="shared" si="0"/>
      </c>
      <c r="H35" s="23"/>
      <c r="I35" s="22">
        <f t="shared" si="1"/>
      </c>
      <c r="J35" s="21"/>
      <c r="K35" s="21"/>
      <c r="L35" s="20"/>
      <c r="M35" s="19">
        <f>IF(D35="親子ダブルス","親","")</f>
      </c>
      <c r="N35" s="18"/>
      <c r="O35" s="17">
        <f t="shared" si="2"/>
      </c>
      <c r="P35" s="8">
        <f t="shared" si="2"/>
      </c>
      <c r="Q35" s="4"/>
      <c r="T35" s="16">
        <f>_xlfn.IFERROR(IF(VLOOKUP($D35,$S$5:$X$8,T$4,FALSE)=0,"",VLOOKUP($D35,$S$5:$X$8,T$4,FALSE)),"")</f>
      </c>
      <c r="U35" s="16">
        <f>_xlfn.IFERROR(IF(VLOOKUP($D35,$S$5:$X$8,U$4,FALSE)=0,"",VLOOKUP($D35,$S$5:$X$8,U$4,FALSE)),"")</f>
      </c>
      <c r="V35" s="16">
        <f>_xlfn.IFERROR(IF(VLOOKUP($D35,$S$5:$X$8,V$4,FALSE)=0,"",VLOOKUP($D35,$S$5:$X$8,V$4,FALSE)),"")</f>
      </c>
      <c r="W35" s="16">
        <f>_xlfn.IFERROR(IF(VLOOKUP($D35,$S$5:$X$8,W$4,FALSE)=0,"",VLOOKUP($D35,$S$5:$X$8,W$4,FALSE)),"")</f>
      </c>
      <c r="X35" s="16">
        <f>_xlfn.IFERROR(IF(VLOOKUP($D35,$S$5:$X$8,X$4,FALSE)=0,"",VLOOKUP($D35,$S$5:$X$8,X$4,FALSE)),"")</f>
      </c>
      <c r="Y35" s="2">
        <f t="shared" si="3"/>
        <v>0</v>
      </c>
      <c r="Z35" s="7">
        <f t="shared" si="4"/>
      </c>
    </row>
    <row r="36" spans="1:26" ht="26.25" customHeight="1" thickBot="1">
      <c r="A36" s="4"/>
      <c r="B36" s="15">
        <f>C35</f>
        <v>12</v>
      </c>
      <c r="C36" s="64"/>
      <c r="D36" s="66"/>
      <c r="E36" s="66"/>
      <c r="F36" s="14"/>
      <c r="G36" s="13">
        <f t="shared" si="0"/>
      </c>
      <c r="H36" s="14"/>
      <c r="I36" s="13">
        <f t="shared" si="1"/>
      </c>
      <c r="J36" s="12"/>
      <c r="K36" s="12"/>
      <c r="L36" s="12"/>
      <c r="M36" s="11"/>
      <c r="N36" s="10"/>
      <c r="O36" s="9">
        <f t="shared" si="2"/>
      </c>
      <c r="P36" s="8">
        <f t="shared" si="2"/>
      </c>
      <c r="Q36" s="4"/>
      <c r="Y36" s="2">
        <f t="shared" si="3"/>
        <v>0</v>
      </c>
      <c r="Z36" s="7">
        <f t="shared" si="4"/>
      </c>
    </row>
    <row r="37" spans="1:17" ht="13.5">
      <c r="A37" s="4"/>
      <c r="B37" s="4"/>
      <c r="C37" s="6"/>
      <c r="D37" s="4"/>
      <c r="E37" s="4"/>
      <c r="F37" s="4"/>
      <c r="G37" s="5"/>
      <c r="H37" s="4"/>
      <c r="I37" s="5"/>
      <c r="J37" s="4"/>
      <c r="K37" s="4"/>
      <c r="L37" s="4"/>
      <c r="M37" s="4"/>
      <c r="N37" s="4"/>
      <c r="O37" s="4"/>
      <c r="P37" s="4"/>
      <c r="Q37" s="4"/>
    </row>
  </sheetData>
  <sheetProtection sheet="1" objects="1" scenarios="1" selectLockedCells="1"/>
  <mergeCells count="56">
    <mergeCell ref="E6:G6"/>
    <mergeCell ref="C1:K1"/>
    <mergeCell ref="L1:O1"/>
    <mergeCell ref="C2:D2"/>
    <mergeCell ref="E2:F2"/>
    <mergeCell ref="C3:D3"/>
    <mergeCell ref="E3:F3"/>
    <mergeCell ref="C7:D7"/>
    <mergeCell ref="E7:F7"/>
    <mergeCell ref="C8:D8"/>
    <mergeCell ref="E8:F8"/>
    <mergeCell ref="I8:O9"/>
    <mergeCell ref="C4:D4"/>
    <mergeCell ref="E4:F4"/>
    <mergeCell ref="C5:D5"/>
    <mergeCell ref="E5:F5"/>
    <mergeCell ref="C6:D6"/>
    <mergeCell ref="C11:C12"/>
    <mergeCell ref="D11:D12"/>
    <mergeCell ref="E11:E12"/>
    <mergeCell ref="C13:C14"/>
    <mergeCell ref="D13:D14"/>
    <mergeCell ref="E13:E14"/>
    <mergeCell ref="C15:C16"/>
    <mergeCell ref="D15:D16"/>
    <mergeCell ref="E15:E16"/>
    <mergeCell ref="C17:C18"/>
    <mergeCell ref="D17:D18"/>
    <mergeCell ref="E17:E18"/>
    <mergeCell ref="C19:C20"/>
    <mergeCell ref="D19:D20"/>
    <mergeCell ref="E19:E20"/>
    <mergeCell ref="C21:C22"/>
    <mergeCell ref="D21:D22"/>
    <mergeCell ref="E21:E22"/>
    <mergeCell ref="C23:C24"/>
    <mergeCell ref="D23:D24"/>
    <mergeCell ref="E23:E24"/>
    <mergeCell ref="C25:C26"/>
    <mergeCell ref="D25:D26"/>
    <mergeCell ref="E25:E26"/>
    <mergeCell ref="C27:C28"/>
    <mergeCell ref="D27:D28"/>
    <mergeCell ref="E27:E28"/>
    <mergeCell ref="C29:C30"/>
    <mergeCell ref="D29:D30"/>
    <mergeCell ref="E29:E30"/>
    <mergeCell ref="C35:C36"/>
    <mergeCell ref="D35:D36"/>
    <mergeCell ref="E35:E36"/>
    <mergeCell ref="C31:C32"/>
    <mergeCell ref="D31:D32"/>
    <mergeCell ref="E31:E32"/>
    <mergeCell ref="C33:C34"/>
    <mergeCell ref="D33:D34"/>
    <mergeCell ref="E33:E34"/>
  </mergeCells>
  <conditionalFormatting sqref="F12:O12 F14:O14 F16:O16 F18:O18 F22:O22 F24:O24 F26:O26 F28:O28 F30:O30 F32:O32 F34:O34 F36:O36 F20:O20">
    <cfRule type="expression" priority="4" dxfId="3">
      <formula>RIGHT($D11,1)="S"</formula>
    </cfRule>
  </conditionalFormatting>
  <conditionalFormatting sqref="L11 L13 L15 L17 L19 L21 L23 L25 L27 L29 L31 L33 L35">
    <cfRule type="expression" priority="3" dxfId="0" stopIfTrue="1">
      <formula>AND($L11="",LEFT($E11,3)="ｼﾆｱ")</formula>
    </cfRule>
  </conditionalFormatting>
  <conditionalFormatting sqref="L12 L14 L16 L18 L20 L22 L24 L26 L28 L30 L32 L34 L36">
    <cfRule type="expression" priority="2" dxfId="0" stopIfTrue="1">
      <formula>AND($L12="",LEFT($E11,3)="ｼﾆｱ")</formula>
    </cfRule>
  </conditionalFormatting>
  <conditionalFormatting sqref="F11:F36">
    <cfRule type="expression" priority="1" dxfId="0" stopIfTrue="1">
      <formula>$Z11&lt;&gt;""</formula>
    </cfRule>
  </conditionalFormatting>
  <dataValidations count="8">
    <dataValidation type="list" allowBlank="1" showInputMessage="1" showErrorMessage="1" sqref="E11:E36">
      <formula1>$T11:$X11</formula1>
    </dataValidation>
    <dataValidation allowBlank="1" showInputMessage="1" showErrorMessage="1" imeMode="halfAlpha" sqref="E2 L11:N36 E7:F7 E6:G6"/>
    <dataValidation allowBlank="1" showInputMessage="1" showErrorMessage="1" imeMode="halfKatakana" sqref="B11:B36 G11:G12 I11:I12"/>
    <dataValidation allowBlank="1" showInputMessage="1" showErrorMessage="1" imeMode="hiragana" sqref="F11:F36 H11:H36 E3 E5:F5"/>
    <dataValidation type="list" allowBlank="1" showInputMessage="1" showErrorMessage="1" sqref="D11:D36">
      <formula1>$S$5:$S$8</formula1>
    </dataValidation>
    <dataValidation type="list" allowBlank="1" showInputMessage="1" showErrorMessage="1" sqref="E8">
      <formula1>"必要,不要"</formula1>
    </dataValidation>
    <dataValidation type="list" allowBlank="1" showInputMessage="1" showErrorMessage="1" imeMode="hiragana" sqref="J11:K36">
      <formula1>"〇"</formula1>
    </dataValidation>
    <dataValidation allowBlank="1" showInputMessage="1" showErrorMessage="1" imeMode="fullKatakana" sqref="E4:F4 G13:G36 I13:I36"/>
  </dataValidations>
  <printOptions horizontalCentered="1"/>
  <pageMargins left="0.11811023622047245" right="0.11811023622047245" top="0.49" bottom="0.35433070866141736" header="0.4330708661417323" footer="0.2362204724409449"/>
  <pageSetup horizontalDpi="600" verticalDpi="6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yossy</dc:creator>
  <cp:keywords/>
  <dc:description/>
  <cp:lastModifiedBy>yossy</cp:lastModifiedBy>
  <cp:lastPrinted>2019-04-28T06:48:48Z</cp:lastPrinted>
  <dcterms:created xsi:type="dcterms:W3CDTF">2019-04-28T06:47:36Z</dcterms:created>
  <dcterms:modified xsi:type="dcterms:W3CDTF">2019-04-28T06:57:54Z</dcterms:modified>
  <cp:category/>
  <cp:version/>
  <cp:contentType/>
  <cp:contentStatus/>
</cp:coreProperties>
</file>