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和市バドミントン協会ＨＰ\掲載用\"/>
    </mc:Choice>
  </mc:AlternateContent>
  <xr:revisionPtr revIDLastSave="0" documentId="13_ncr:1_{EFDD0261-5F2A-4596-BD2A-2DFC7022AC65}" xr6:coauthVersionLast="47" xr6:coauthVersionMax="47" xr10:uidLastSave="{00000000-0000-0000-0000-000000000000}"/>
  <bookViews>
    <workbookView xWindow="1950" yWindow="0" windowWidth="18645" windowHeight="15600" xr2:uid="{A9623CF4-6D33-48D5-B105-806B854014F3}"/>
  </bookViews>
  <sheets>
    <sheet name="結成記念" sheetId="1" r:id="rId1"/>
  </sheets>
  <definedNames>
    <definedName name="_xlnm.Print_Area" localSheetId="0">結成記念!$A$13:$Q$36</definedName>
    <definedName name="_xlnm.Print_Titles" localSheetId="0">結成記念!$1:$10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6" i="1" l="1"/>
  <c r="AA36" i="1" s="1"/>
  <c r="X36" i="1"/>
  <c r="W36" i="1"/>
  <c r="V36" i="1"/>
  <c r="U36" i="1"/>
  <c r="T36" i="1"/>
  <c r="P36" i="1"/>
  <c r="O36" i="1"/>
  <c r="Z35" i="1"/>
  <c r="AA35" i="1" s="1"/>
  <c r="X35" i="1"/>
  <c r="W35" i="1"/>
  <c r="V35" i="1"/>
  <c r="U35" i="1"/>
  <c r="T35" i="1"/>
  <c r="P35" i="1"/>
  <c r="O35" i="1"/>
  <c r="M35" i="1"/>
  <c r="Z34" i="1"/>
  <c r="AA34" i="1" s="1"/>
  <c r="X34" i="1"/>
  <c r="W34" i="1"/>
  <c r="V34" i="1"/>
  <c r="U34" i="1"/>
  <c r="T34" i="1"/>
  <c r="P34" i="1"/>
  <c r="O34" i="1"/>
  <c r="Z33" i="1"/>
  <c r="AA33" i="1" s="1"/>
  <c r="X33" i="1"/>
  <c r="W33" i="1"/>
  <c r="V33" i="1"/>
  <c r="U33" i="1"/>
  <c r="T33" i="1"/>
  <c r="P33" i="1"/>
  <c r="O33" i="1"/>
  <c r="M33" i="1"/>
  <c r="Z32" i="1"/>
  <c r="AA32" i="1" s="1"/>
  <c r="X32" i="1"/>
  <c r="W32" i="1"/>
  <c r="V32" i="1"/>
  <c r="U32" i="1"/>
  <c r="T32" i="1"/>
  <c r="P32" i="1"/>
  <c r="O32" i="1"/>
  <c r="Z31" i="1"/>
  <c r="AA31" i="1" s="1"/>
  <c r="X31" i="1"/>
  <c r="W31" i="1"/>
  <c r="V31" i="1"/>
  <c r="U31" i="1"/>
  <c r="T31" i="1"/>
  <c r="P31" i="1"/>
  <c r="O31" i="1"/>
  <c r="M31" i="1"/>
  <c r="Z30" i="1"/>
  <c r="AA30" i="1" s="1"/>
  <c r="X30" i="1"/>
  <c r="W30" i="1"/>
  <c r="V30" i="1"/>
  <c r="U30" i="1"/>
  <c r="T30" i="1"/>
  <c r="P30" i="1"/>
  <c r="O30" i="1"/>
  <c r="Z29" i="1"/>
  <c r="AA29" i="1" s="1"/>
  <c r="X29" i="1"/>
  <c r="W29" i="1"/>
  <c r="V29" i="1"/>
  <c r="U29" i="1"/>
  <c r="T29" i="1"/>
  <c r="P29" i="1"/>
  <c r="O29" i="1"/>
  <c r="M29" i="1"/>
  <c r="Z28" i="1"/>
  <c r="AA28" i="1" s="1"/>
  <c r="X28" i="1"/>
  <c r="W28" i="1"/>
  <c r="V28" i="1"/>
  <c r="U28" i="1"/>
  <c r="T28" i="1"/>
  <c r="P28" i="1"/>
  <c r="O28" i="1"/>
  <c r="Z27" i="1"/>
  <c r="AA27" i="1" s="1"/>
  <c r="X27" i="1"/>
  <c r="W27" i="1"/>
  <c r="V27" i="1"/>
  <c r="U27" i="1"/>
  <c r="T27" i="1"/>
  <c r="P27" i="1"/>
  <c r="O27" i="1"/>
  <c r="M27" i="1"/>
  <c r="Z26" i="1"/>
  <c r="AA26" i="1" s="1"/>
  <c r="X26" i="1"/>
  <c r="W26" i="1"/>
  <c r="V26" i="1"/>
  <c r="U26" i="1"/>
  <c r="T26" i="1"/>
  <c r="P26" i="1"/>
  <c r="O26" i="1"/>
  <c r="Z25" i="1"/>
  <c r="AA25" i="1" s="1"/>
  <c r="X25" i="1"/>
  <c r="W25" i="1"/>
  <c r="V25" i="1"/>
  <c r="U25" i="1"/>
  <c r="T25" i="1"/>
  <c r="P25" i="1"/>
  <c r="O25" i="1"/>
  <c r="M25" i="1"/>
  <c r="Z24" i="1"/>
  <c r="AA24" i="1" s="1"/>
  <c r="X24" i="1"/>
  <c r="W24" i="1"/>
  <c r="V24" i="1"/>
  <c r="U24" i="1"/>
  <c r="T24" i="1"/>
  <c r="P24" i="1"/>
  <c r="O24" i="1"/>
  <c r="Z23" i="1"/>
  <c r="AA23" i="1" s="1"/>
  <c r="X23" i="1"/>
  <c r="W23" i="1"/>
  <c r="V23" i="1"/>
  <c r="U23" i="1"/>
  <c r="T23" i="1"/>
  <c r="P23" i="1"/>
  <c r="O23" i="1"/>
  <c r="M23" i="1"/>
  <c r="Z22" i="1"/>
  <c r="AA22" i="1" s="1"/>
  <c r="X22" i="1"/>
  <c r="W22" i="1"/>
  <c r="V22" i="1"/>
  <c r="U22" i="1"/>
  <c r="T22" i="1"/>
  <c r="P22" i="1"/>
  <c r="O22" i="1"/>
  <c r="Z21" i="1"/>
  <c r="AA21" i="1" s="1"/>
  <c r="X21" i="1"/>
  <c r="W21" i="1"/>
  <c r="V21" i="1"/>
  <c r="U21" i="1"/>
  <c r="T21" i="1"/>
  <c r="P21" i="1"/>
  <c r="O21" i="1"/>
  <c r="M21" i="1"/>
  <c r="Z20" i="1"/>
  <c r="AA20" i="1" s="1"/>
  <c r="X20" i="1"/>
  <c r="W20" i="1"/>
  <c r="V20" i="1"/>
  <c r="U20" i="1"/>
  <c r="T20" i="1"/>
  <c r="P20" i="1"/>
  <c r="O20" i="1"/>
  <c r="Z19" i="1"/>
  <c r="AA19" i="1" s="1"/>
  <c r="X19" i="1"/>
  <c r="W19" i="1"/>
  <c r="V19" i="1"/>
  <c r="U19" i="1"/>
  <c r="T19" i="1"/>
  <c r="P19" i="1"/>
  <c r="O19" i="1"/>
  <c r="M19" i="1"/>
  <c r="Z18" i="1"/>
  <c r="AA18" i="1" s="1"/>
  <c r="X18" i="1"/>
  <c r="W18" i="1"/>
  <c r="V18" i="1"/>
  <c r="U18" i="1"/>
  <c r="T18" i="1"/>
  <c r="P18" i="1"/>
  <c r="O18" i="1"/>
  <c r="Z17" i="1"/>
  <c r="AA17" i="1" s="1"/>
  <c r="X17" i="1"/>
  <c r="W17" i="1"/>
  <c r="V17" i="1"/>
  <c r="U17" i="1"/>
  <c r="T17" i="1"/>
  <c r="P17" i="1"/>
  <c r="O17" i="1"/>
  <c r="M17" i="1"/>
  <c r="Z16" i="1"/>
  <c r="AA16" i="1" s="1"/>
  <c r="X16" i="1"/>
  <c r="W16" i="1"/>
  <c r="V16" i="1"/>
  <c r="U16" i="1"/>
  <c r="T16" i="1"/>
  <c r="P16" i="1"/>
  <c r="O16" i="1"/>
  <c r="Z15" i="1"/>
  <c r="AA15" i="1" s="1"/>
  <c r="X15" i="1"/>
  <c r="W15" i="1"/>
  <c r="V15" i="1"/>
  <c r="U15" i="1"/>
  <c r="T15" i="1"/>
  <c r="P15" i="1"/>
  <c r="O15" i="1"/>
  <c r="M15" i="1"/>
  <c r="Z14" i="1"/>
  <c r="AA14" i="1" s="1"/>
  <c r="X14" i="1"/>
  <c r="W14" i="1"/>
  <c r="V14" i="1"/>
  <c r="U14" i="1"/>
  <c r="T14" i="1"/>
  <c r="P14" i="1"/>
  <c r="O14" i="1"/>
  <c r="Z13" i="1"/>
  <c r="AA13" i="1" s="1"/>
  <c r="X13" i="1"/>
  <c r="W13" i="1"/>
  <c r="V13" i="1"/>
  <c r="U13" i="1"/>
  <c r="T13" i="1"/>
  <c r="P13" i="1"/>
  <c r="O13" i="1"/>
  <c r="M13" i="1"/>
  <c r="Z12" i="1"/>
  <c r="AA12" i="1" s="1"/>
  <c r="X12" i="1"/>
  <c r="W12" i="1"/>
  <c r="V12" i="1"/>
  <c r="U12" i="1"/>
  <c r="T12" i="1"/>
  <c r="P12" i="1"/>
  <c r="O12" i="1"/>
  <c r="Z11" i="1"/>
  <c r="AA11" i="1" s="1"/>
  <c r="X11" i="1"/>
  <c r="W11" i="1"/>
  <c r="V11" i="1"/>
  <c r="U11" i="1"/>
  <c r="T11" i="1"/>
  <c r="P11" i="1"/>
  <c r="O11" i="1"/>
  <c r="M11" i="1"/>
  <c r="H9" i="1"/>
  <c r="H8" i="1"/>
  <c r="I34" i="1"/>
  <c r="I33" i="1"/>
  <c r="G32" i="1"/>
  <c r="G31" i="1"/>
  <c r="I26" i="1"/>
  <c r="I25" i="1"/>
  <c r="G24" i="1"/>
  <c r="G23" i="1"/>
  <c r="I18" i="1"/>
  <c r="I17" i="1"/>
  <c r="G16" i="1"/>
  <c r="G15" i="1"/>
  <c r="G17" i="1"/>
  <c r="I11" i="1"/>
  <c r="I21" i="1"/>
  <c r="G19" i="1"/>
  <c r="I14" i="1"/>
  <c r="I31" i="1"/>
  <c r="I24" i="1"/>
  <c r="I15" i="1"/>
  <c r="I36" i="1"/>
  <c r="I35" i="1"/>
  <c r="G34" i="1"/>
  <c r="G33" i="1"/>
  <c r="I28" i="1"/>
  <c r="I27" i="1"/>
  <c r="G26" i="1"/>
  <c r="G25" i="1"/>
  <c r="I20" i="1"/>
  <c r="I19" i="1"/>
  <c r="G18" i="1"/>
  <c r="I12" i="1"/>
  <c r="G20" i="1"/>
  <c r="I13" i="1"/>
  <c r="G12" i="1"/>
  <c r="G29" i="1"/>
  <c r="I23" i="1"/>
  <c r="G22" i="1"/>
  <c r="G13" i="1"/>
  <c r="G36" i="1"/>
  <c r="G35" i="1"/>
  <c r="I30" i="1"/>
  <c r="I29" i="1"/>
  <c r="G28" i="1"/>
  <c r="G27" i="1"/>
  <c r="I22" i="1"/>
  <c r="G11" i="1"/>
  <c r="E5" i="1"/>
  <c r="I32" i="1"/>
  <c r="G30" i="1"/>
  <c r="G21" i="1"/>
  <c r="I16" i="1"/>
  <c r="G14" i="1"/>
  <c r="I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yossy</author>
  </authors>
  <commentList>
    <comment ref="E8" authorId="0" shapeId="0" xr:uid="{4FF19953-3854-43C8-A44D-D2A8B577C958}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▼をクリックし、表示されるリストから選択
</t>
        </r>
      </text>
    </comment>
    <comment ref="D11" authorId="0" shapeId="0" xr:uid="{F9B7CC61-EAAE-4DDC-8D9E-4B8516B66CE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1" authorId="0" shapeId="0" xr:uid="{3777EC02-4858-4FD0-A3CD-98CD4936D37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1" authorId="0" shapeId="0" xr:uid="{E47AD61F-64B8-468B-A1F3-5D23DD6FD68E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1" authorId="0" shapeId="0" xr:uid="{AC5C23B7-822F-455B-9172-9E95EDD6DE8C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1" authorId="0" shapeId="0" xr:uid="{0FB7B3DB-435E-4E5B-9D39-0601A1CF9131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12" authorId="0" shapeId="0" xr:uid="{CD427927-B8C7-4CEE-AC64-FF974CBACE9B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2" authorId="0" shapeId="0" xr:uid="{9F58C4A0-25C5-4F0B-A5E8-79D59A207A00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2" authorId="0" shapeId="0" xr:uid="{230C77C0-4DFA-4756-B4AB-47BB6B3AE48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13" authorId="0" shapeId="0" xr:uid="{CA008F29-1254-47F0-AA20-E76976976A9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3" authorId="0" shapeId="0" xr:uid="{768F4D6B-CD90-4414-9010-CC798AA010C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3" authorId="0" shapeId="0" xr:uid="{912C5714-D48B-4BBF-93D9-52662EE8B21A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3" authorId="0" shapeId="0" xr:uid="{42D80047-E605-48FF-942C-47830D25D0D3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3" authorId="0" shapeId="0" xr:uid="{7FDC0B9C-0A1C-4A55-BD0F-CF49203BE87A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14" authorId="0" shapeId="0" xr:uid="{341C4322-E6F7-4AD9-993F-2A6230EA5A3D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4" authorId="0" shapeId="0" xr:uid="{CDAFBD25-8F06-4D99-A943-34EB5A6690A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4" authorId="0" shapeId="0" xr:uid="{C4E63E74-1334-44F8-A4D7-50181D1F5B4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15" authorId="0" shapeId="0" xr:uid="{9EE075EF-2218-4587-8EDA-CCCF157D6B66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5" authorId="0" shapeId="0" xr:uid="{AF42C518-689F-48B4-BF50-77F9D886A44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5" authorId="0" shapeId="0" xr:uid="{7C89ECD6-B84A-4F87-ABC8-A3935BB8BB1D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5" authorId="0" shapeId="0" xr:uid="{2DF99944-5AA2-448C-8F6F-21ECBD984076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5" authorId="0" shapeId="0" xr:uid="{6F923B64-E95B-4E28-A9BE-68522E105F1B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16" authorId="0" shapeId="0" xr:uid="{5DC4206B-F647-49A3-AE77-CD58493E6763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6" authorId="0" shapeId="0" xr:uid="{FF7E5D7D-CA91-4448-A663-748F6779A822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6" authorId="0" shapeId="0" xr:uid="{01D65F42-0CEB-420F-AEF0-697A654686A6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17" authorId="0" shapeId="0" xr:uid="{4D9304C9-59AA-4ED4-A319-9996F05BFC7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7" authorId="0" shapeId="0" xr:uid="{FD8A649F-0208-43EA-866F-03256089330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7" authorId="0" shapeId="0" xr:uid="{42A1D186-FB27-4F7F-92A3-4C7191A230C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7" authorId="0" shapeId="0" xr:uid="{D0B81801-FD34-4CB4-BDBB-D95DC95ABAEA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7" authorId="0" shapeId="0" xr:uid="{FD1062EA-D667-4F25-A4C1-C51821C9151C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18" authorId="0" shapeId="0" xr:uid="{51CB1A2F-F521-4BF0-8696-E86AA4370776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8" authorId="0" shapeId="0" xr:uid="{8522911D-B508-4A91-866A-999143E069B8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8" authorId="0" shapeId="0" xr:uid="{6FC6C1DA-9090-4EB8-BDED-A1B769469DF1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19" authorId="0" shapeId="0" xr:uid="{C6BDBB3C-5802-4B5C-981D-D66A8EE1284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9" authorId="0" shapeId="0" xr:uid="{D2621253-D266-4448-93C7-A1FCD705B10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9" authorId="0" shapeId="0" xr:uid="{29EF3963-F69C-447B-9A6E-32798BB39353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9" authorId="0" shapeId="0" xr:uid="{68311B01-CBAF-4426-9B99-49E761E3DE2E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9" authorId="0" shapeId="0" xr:uid="{BE099744-336B-4EEA-964E-B2FD9A44E210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0" authorId="0" shapeId="0" xr:uid="{5E2FA66E-7EF2-43C5-913F-76CC3B6E4CC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0" authorId="0" shapeId="0" xr:uid="{75B0AA4B-75C4-4AC8-AC26-590CE4B3BB49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0" authorId="0" shapeId="0" xr:uid="{66180518-3732-4973-A6C9-DA19A96D6C5C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1" authorId="0" shapeId="0" xr:uid="{48C667F3-AAC0-44BD-AD4E-7BC79FDC586A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1" authorId="0" shapeId="0" xr:uid="{477063C2-8008-4B97-9268-E5985935FD4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1" authorId="0" shapeId="0" xr:uid="{DE4C7DB9-5E88-4EAB-B915-03D30C1CDD90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1" authorId="0" shapeId="0" xr:uid="{480C9D15-26B4-47F9-AD30-928B985B1DE0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1" authorId="0" shapeId="0" xr:uid="{6BE76140-0FB7-45B4-AD26-34AB76C7BED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2" authorId="0" shapeId="0" xr:uid="{09FF4CA8-041C-41AD-8A56-4E02A0ABB29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2" authorId="0" shapeId="0" xr:uid="{43703CCC-28DE-4EAF-AA80-3FDA7383ABE5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2" authorId="0" shapeId="0" xr:uid="{4E2AB164-6708-4362-B22E-F607EF583ED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3" authorId="0" shapeId="0" xr:uid="{719425E4-5BA0-45CB-96A1-2F1B1F1C369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3" authorId="0" shapeId="0" xr:uid="{8AC09A33-00A8-4D56-B8FA-B9466C5F875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3" authorId="0" shapeId="0" xr:uid="{E17C5E66-D519-4B72-AB12-3D7FFFB399D8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3" authorId="0" shapeId="0" xr:uid="{508B7453-355F-4F1A-8C90-8FC9ACE21FE4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3" authorId="0" shapeId="0" xr:uid="{CBD6ECC5-2582-49D5-9486-857B6A2D6D34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4" authorId="0" shapeId="0" xr:uid="{8BB3ED64-CDF5-4788-AA8E-76E6819D853E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4" authorId="0" shapeId="0" xr:uid="{4D7EE1A8-1C35-4DDF-A637-84A184D040A6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4" authorId="0" shapeId="0" xr:uid="{318FC0C9-0F60-4116-8E70-BE3844E2F76F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5" authorId="0" shapeId="0" xr:uid="{5C019F3A-D07E-4CE8-A778-76777A74F337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5" authorId="0" shapeId="0" xr:uid="{0234F75B-B71F-4F0C-939C-1C1CC2FD195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5" authorId="0" shapeId="0" xr:uid="{3BFED151-C413-4060-BE39-5E554B7CABED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5" authorId="0" shapeId="0" xr:uid="{8C1F23EB-1C9B-4528-AE11-952081B73670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5" authorId="0" shapeId="0" xr:uid="{C6E2FCB6-D3A8-483F-A52F-1834C0248939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6" authorId="0" shapeId="0" xr:uid="{A832EFB8-E64C-4D6D-840C-DBC8355F59B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6" authorId="0" shapeId="0" xr:uid="{EF8EB1E4-B863-44F1-AD4C-78FC3B7EA37D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6" authorId="0" shapeId="0" xr:uid="{79831F21-DF29-4254-A33C-D3AAC3AB8C72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7" authorId="0" shapeId="0" xr:uid="{B17BCCA3-A674-47A4-82F6-B9942ECBA14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7" authorId="0" shapeId="0" xr:uid="{FFBD7C71-2348-4B85-9C0B-96A835FCED3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7" authorId="0" shapeId="0" xr:uid="{7FBEC221-4435-4821-B276-21EAFCC39076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7" authorId="0" shapeId="0" xr:uid="{3D6CF0AB-4288-4EBF-9426-0D74F727D9DC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7" authorId="0" shapeId="0" xr:uid="{4B0AB350-EF4F-4B43-A062-60B95A2B0944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8" authorId="0" shapeId="0" xr:uid="{17D7C6AF-DC4B-4B1C-A7CB-3C5030BEFF07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8" authorId="0" shapeId="0" xr:uid="{552ECBFB-CB31-4357-9F3B-AAAA4183EA1B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8" authorId="0" shapeId="0" xr:uid="{A2B7449D-6A6D-4FEC-844E-9EC315EC9217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9" authorId="0" shapeId="0" xr:uid="{E4BBC9A9-AFA7-4E61-9367-5219D677F80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9" authorId="0" shapeId="0" xr:uid="{7A8561E1-2A9B-4AD9-8AB0-784A46ABE7A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9" authorId="0" shapeId="0" xr:uid="{1827FD54-B465-4CBA-BF12-2EA8C8E04C0B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9" authorId="0" shapeId="0" xr:uid="{A6F30022-8CB6-4A58-A007-D62F481DBAF7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9" authorId="0" shapeId="0" xr:uid="{BD6ADBC5-177B-4959-9AEB-03AB1D3AD412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30" authorId="0" shapeId="0" xr:uid="{3F78FC74-E4E7-41F4-8CDB-2A99AF0CAC83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0" authorId="0" shapeId="0" xr:uid="{C5D3BC64-D12B-4984-B75B-F7F7F38D2AB4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0" authorId="0" shapeId="0" xr:uid="{E2BCDB5D-A392-4C84-8E69-D24452D7AADD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31" authorId="0" shapeId="0" xr:uid="{EEF540D1-D0B8-4C24-91B3-503FD653873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1" authorId="0" shapeId="0" xr:uid="{AE78CC1B-1687-4DBB-B290-1DE22BFB3E1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1" authorId="0" shapeId="0" xr:uid="{70750FFD-F5FA-4F19-879B-E5A04AF5D21B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1" authorId="0" shapeId="0" xr:uid="{66188779-617E-419A-95A6-C17DC5971ED3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1" authorId="0" shapeId="0" xr:uid="{639541A3-62C1-49DB-AFDC-2BC84496B757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32" authorId="0" shapeId="0" xr:uid="{84F6FABD-CEF7-4CBA-ABD5-6E99B1B8AFF1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2" authorId="0" shapeId="0" xr:uid="{EFA4505C-5E0E-436B-A7EA-95A69C34839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2" authorId="0" shapeId="0" xr:uid="{11347648-A90A-4F2D-A690-9E4EC76CD038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33" authorId="0" shapeId="0" xr:uid="{38200676-53BC-4777-8C7C-ABD2DE86010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3" authorId="0" shapeId="0" xr:uid="{0A5CA8C7-C9D2-497F-B0C0-02D27AA8E09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3" authorId="0" shapeId="0" xr:uid="{A3D36D2B-9619-4989-82B5-5D65B498C20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3" authorId="0" shapeId="0" xr:uid="{D69F1E91-F670-43BE-9823-26D76469D04D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3" authorId="0" shapeId="0" xr:uid="{D12AA660-49B2-4EF7-BFF1-201E4C4AD174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34" authorId="0" shapeId="0" xr:uid="{1BC16C85-9810-44ED-B3F7-12254DFFFAA1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4" authorId="0" shapeId="0" xr:uid="{AFEBD7AF-EE5D-4AFB-A6E2-DCCC5552C756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4" authorId="0" shapeId="0" xr:uid="{5EE9993C-789F-4AAF-B182-24DE8D508F11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35" authorId="0" shapeId="0" xr:uid="{8B3C4D62-9700-40E9-A6BB-12A2EECB01EC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5" authorId="0" shapeId="0" xr:uid="{8C4791FA-FE8F-419C-A7BE-C6D848A5C98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5" authorId="0" shapeId="0" xr:uid="{CF62DB35-07A3-47BD-918A-7A53891ADB6E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5" authorId="0" shapeId="0" xr:uid="{66D4C838-55B7-4FF5-B082-50D4378089E5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5" authorId="0" shapeId="0" xr:uid="{FD94B0A5-9E63-42FD-86EA-5B3717705BBA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36" authorId="0" shapeId="0" xr:uid="{DFEB02D1-B213-4AF4-9544-ABE6D50FB41E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6" authorId="0" shapeId="0" xr:uid="{5237B3A8-E3BE-4238-991D-E8606BE7A5B8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6" authorId="0" shapeId="0" xr:uid="{DB68F473-2AF9-4975-A3D3-0BC547145FC6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</commentList>
</comments>
</file>

<file path=xl/sharedStrings.xml><?xml version="1.0" encoding="utf-8"?>
<sst xmlns="http://schemas.openxmlformats.org/spreadsheetml/2006/main" count="51" uniqueCount="40">
  <si>
    <t>＜大和市バドミントン協会結成記念大会＞</t>
    <phoneticPr fontId="5"/>
  </si>
  <si>
    <t>学生</t>
    <rPh sb="0" eb="2">
      <t>ガクセイ</t>
    </rPh>
    <phoneticPr fontId="7"/>
  </si>
  <si>
    <t>協会登録者</t>
    <rPh sb="0" eb="2">
      <t>キョウカイ</t>
    </rPh>
    <rPh sb="2" eb="4">
      <t>トウロク</t>
    </rPh>
    <rPh sb="4" eb="5">
      <t>シャ</t>
    </rPh>
    <phoneticPr fontId="7"/>
  </si>
  <si>
    <t>親子</t>
    <rPh sb="0" eb="2">
      <t>オヤコ</t>
    </rPh>
    <phoneticPr fontId="7"/>
  </si>
  <si>
    <t>その他</t>
    <rPh sb="2" eb="3">
      <t>タ</t>
    </rPh>
    <phoneticPr fontId="7"/>
  </si>
  <si>
    <t>申込年月日</t>
    <rPh sb="0" eb="2">
      <t>モウシコミ</t>
    </rPh>
    <phoneticPr fontId="7"/>
  </si>
  <si>
    <t>申込責任者</t>
    <rPh sb="0" eb="2">
      <t>モウシコミ</t>
    </rPh>
    <rPh sb="2" eb="5">
      <t>セキニンシャ</t>
    </rPh>
    <phoneticPr fontId="5"/>
  </si>
  <si>
    <t>所属名</t>
    <rPh sb="0" eb="3">
      <t>ショゾクメイ</t>
    </rPh>
    <phoneticPr fontId="5"/>
  </si>
  <si>
    <t>ショゾクフリガナ</t>
    <phoneticPr fontId="5"/>
  </si>
  <si>
    <t>男子S</t>
    <rPh sb="0" eb="2">
      <t>ダンシ</t>
    </rPh>
    <phoneticPr fontId="7"/>
  </si>
  <si>
    <t>1部</t>
    <rPh sb="1" eb="2">
      <t>ブ</t>
    </rPh>
    <phoneticPr fontId="7"/>
  </si>
  <si>
    <t>2部</t>
    <rPh sb="1" eb="2">
      <t>ブ</t>
    </rPh>
    <phoneticPr fontId="7"/>
  </si>
  <si>
    <t>3部</t>
    <rPh sb="1" eb="2">
      <t>ブ</t>
    </rPh>
    <phoneticPr fontId="7"/>
  </si>
  <si>
    <t>メールアドレス</t>
    <phoneticPr fontId="5"/>
  </si>
  <si>
    <t>女子S</t>
    <rPh sb="0" eb="2">
      <t>ジョシ</t>
    </rPh>
    <phoneticPr fontId="7"/>
  </si>
  <si>
    <t>電話番号</t>
    <rPh sb="0" eb="2">
      <t>デンワ</t>
    </rPh>
    <rPh sb="2" eb="4">
      <t>バンゴウ</t>
    </rPh>
    <phoneticPr fontId="5"/>
  </si>
  <si>
    <t>男子D</t>
    <rPh sb="0" eb="2">
      <t>ダンシ</t>
    </rPh>
    <phoneticPr fontId="7"/>
  </si>
  <si>
    <t>ｼﾆｱ1</t>
    <phoneticPr fontId="7"/>
  </si>
  <si>
    <t>ｼﾆｱ2</t>
    <phoneticPr fontId="7"/>
  </si>
  <si>
    <t>領収書</t>
    <rPh sb="0" eb="3">
      <t>リョウシュウショ</t>
    </rPh>
    <phoneticPr fontId="5"/>
  </si>
  <si>
    <t>不要</t>
  </si>
  <si>
    <t>女子D</t>
    <rPh sb="0" eb="2">
      <t>ジョシ</t>
    </rPh>
    <phoneticPr fontId="7"/>
  </si>
  <si>
    <r>
      <rPr>
        <sz val="11"/>
        <rFont val="ＭＳ Ｐゴシック"/>
        <family val="3"/>
        <charset val="128"/>
      </rPr>
      <t>種目</t>
    </r>
    <r>
      <rPr>
        <sz val="8"/>
        <rFont val="ＭＳ Ｐゴシック"/>
        <family val="3"/>
        <charset val="128"/>
      </rPr>
      <t xml:space="preserve">
S：シングルス
D：ダブルス</t>
    </r>
    <rPh sb="0" eb="2">
      <t>シュモク</t>
    </rPh>
    <phoneticPr fontId="7"/>
  </si>
  <si>
    <t>ランク</t>
    <phoneticPr fontId="7"/>
  </si>
  <si>
    <t>氏　名</t>
    <rPh sb="0" eb="1">
      <t>シ</t>
    </rPh>
    <rPh sb="2" eb="3">
      <t>メイ</t>
    </rPh>
    <phoneticPr fontId="5"/>
  </si>
  <si>
    <t>シメイ　フリガナ</t>
    <phoneticPr fontId="7"/>
  </si>
  <si>
    <t>所　属</t>
    <rPh sb="0" eb="1">
      <t>ショ</t>
    </rPh>
    <rPh sb="2" eb="3">
      <t>ゾク</t>
    </rPh>
    <phoneticPr fontId="5"/>
  </si>
  <si>
    <t>ショゾク　フリガナ</t>
    <phoneticPr fontId="7"/>
  </si>
  <si>
    <t>中
高
生</t>
    <rPh sb="0" eb="1">
      <t>チュウ</t>
    </rPh>
    <rPh sb="2" eb="3">
      <t>コウ</t>
    </rPh>
    <rPh sb="4" eb="5">
      <t>セイ</t>
    </rPh>
    <phoneticPr fontId="5"/>
  </si>
  <si>
    <t>協会
登録
者</t>
    <rPh sb="0" eb="2">
      <t>キョウカイ</t>
    </rPh>
    <rPh sb="3" eb="5">
      <t>トウロク</t>
    </rPh>
    <rPh sb="6" eb="7">
      <t>モノ</t>
    </rPh>
    <phoneticPr fontId="5"/>
  </si>
  <si>
    <t>ｼﾆｱ</t>
    <phoneticPr fontId="7"/>
  </si>
  <si>
    <t>親子</t>
    <rPh sb="0" eb="1">
      <t>オヤ</t>
    </rPh>
    <rPh sb="1" eb="2">
      <t>コ</t>
    </rPh>
    <phoneticPr fontId="7"/>
  </si>
  <si>
    <t>参加料</t>
    <rPh sb="0" eb="3">
      <t>サンカリョウ</t>
    </rPh>
    <phoneticPr fontId="5"/>
  </si>
  <si>
    <t>例</t>
    <rPh sb="0" eb="1">
      <t>レイ</t>
    </rPh>
    <phoneticPr fontId="5"/>
  </si>
  <si>
    <t>ｼﾆｱ1</t>
  </si>
  <si>
    <t>大和　太郎</t>
    <rPh sb="0" eb="2">
      <t>ヤマト</t>
    </rPh>
    <rPh sb="3" eb="5">
      <t>タロウ</t>
    </rPh>
    <phoneticPr fontId="5"/>
  </si>
  <si>
    <t>大和クラブ</t>
    <rPh sb="0" eb="2">
      <t>ヤマト</t>
    </rPh>
    <phoneticPr fontId="5"/>
  </si>
  <si>
    <t>〇</t>
  </si>
  <si>
    <t>大和　次郎</t>
    <rPh sb="0" eb="2">
      <t>ヤマト</t>
    </rPh>
    <rPh sb="3" eb="5">
      <t>ジロウ</t>
    </rPh>
    <phoneticPr fontId="7"/>
  </si>
  <si>
    <t>大和クラブ</t>
    <rPh sb="0" eb="2">
      <t>ヤマト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</si>
</sst>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参加組数　&quot;General&quot;組&quot;"/>
    <numFmt numFmtId="177" formatCode="&quot;合計金額　&quot;#,##0&quot;円&quot;"/>
    <numFmt numFmtId="178" formatCode="&quot;参加人数　&quot;General&quot;人&quot;"/>
    <numFmt numFmtId="179" formatCode="#,##0_ "/>
    <numFmt numFmtId="180" formatCode="#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HG丸ｺﾞｼｯｸM-PRO"/>
      <family val="3"/>
      <charset val="128"/>
    </font>
    <font>
      <sz val="9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0"/>
      <color theme="10"/>
      <name val="HG丸ｺﾞｼｯｸM-PRO"/>
      <family val="3"/>
      <charset val="128"/>
    </font>
    <font>
      <sz val="8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>
      <alignment vertical="center"/>
    </xf>
    <xf numFmtId="0" fontId="2" fillId="2" borderId="0" xfId="1" applyFont="1" applyFill="1" applyAlignment="1">
      <alignment shrinkToFit="1"/>
    </xf>
    <xf numFmtId="0" fontId="2" fillId="0" borderId="0" xfId="1" applyFont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0" xfId="1" applyFont="1" applyAlignment="1">
      <alignment horizontal="left" shrinkToFit="1"/>
    </xf>
    <xf numFmtId="0" fontId="8" fillId="2" borderId="0" xfId="1" applyFont="1" applyFill="1" applyAlignment="1" applyProtection="1">
      <alignment vertical="center" shrinkToFit="1"/>
      <protection locked="0"/>
    </xf>
    <xf numFmtId="0" fontId="2" fillId="2" borderId="0" xfId="1" applyFont="1" applyFill="1" applyAlignment="1">
      <alignment vertical="center" shrinkToFit="1"/>
    </xf>
    <xf numFmtId="0" fontId="8" fillId="2" borderId="0" xfId="1" applyFont="1" applyFill="1" applyAlignment="1">
      <alignment shrinkToFit="1"/>
    </xf>
    <xf numFmtId="0" fontId="2" fillId="2" borderId="0" xfId="1" applyFont="1" applyFill="1" applyAlignment="1">
      <alignment horizontal="center" shrinkToFit="1"/>
    </xf>
    <xf numFmtId="0" fontId="9" fillId="0" borderId="1" xfId="1" applyFont="1" applyBorder="1" applyAlignment="1">
      <alignment horizontal="center" shrinkToFit="1"/>
    </xf>
    <xf numFmtId="0" fontId="8" fillId="2" borderId="0" xfId="1" applyFont="1" applyFill="1" applyAlignment="1">
      <alignment vertical="center" shrinkToFit="1"/>
    </xf>
    <xf numFmtId="0" fontId="2" fillId="0" borderId="1" xfId="1" applyFont="1" applyBorder="1" applyAlignment="1">
      <alignment shrinkToFit="1"/>
    </xf>
    <xf numFmtId="0" fontId="8" fillId="2" borderId="18" xfId="1" applyFont="1" applyFill="1" applyBorder="1" applyAlignment="1" applyProtection="1">
      <alignment vertical="center" shrinkToFit="1"/>
      <protection locked="0"/>
    </xf>
    <xf numFmtId="0" fontId="2" fillId="2" borderId="21" xfId="1" applyFont="1" applyFill="1" applyBorder="1" applyAlignment="1">
      <alignment vertical="center" shrinkToFit="1"/>
    </xf>
    <xf numFmtId="0" fontId="8" fillId="2" borderId="24" xfId="1" applyFont="1" applyFill="1" applyBorder="1" applyAlignment="1" applyProtection="1">
      <alignment vertical="center" shrinkToFit="1"/>
      <protection locked="0"/>
    </xf>
    <xf numFmtId="176" fontId="11" fillId="2" borderId="0" xfId="1" applyNumberFormat="1" applyFont="1" applyFill="1" applyAlignment="1">
      <alignment horizontal="right" shrinkToFit="1"/>
    </xf>
    <xf numFmtId="178" fontId="11" fillId="2" borderId="0" xfId="1" applyNumberFormat="1" applyFont="1" applyFill="1" applyAlignment="1">
      <alignment horizontal="right" shrinkToFit="1"/>
    </xf>
    <xf numFmtId="0" fontId="2" fillId="2" borderId="0" xfId="1" applyFont="1" applyFill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31" xfId="1" applyFont="1" applyFill="1" applyBorder="1" applyAlignment="1">
      <alignment horizontal="center" vertical="center" shrinkToFit="1"/>
    </xf>
    <xf numFmtId="0" fontId="13" fillId="2" borderId="32" xfId="1" applyFont="1" applyFill="1" applyBorder="1" applyAlignment="1">
      <alignment horizontal="center" vertical="center" wrapText="1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33" xfId="1" applyFont="1" applyFill="1" applyBorder="1" applyAlignment="1">
      <alignment horizontal="center" vertical="center" shrinkToFit="1"/>
    </xf>
    <xf numFmtId="0" fontId="8" fillId="2" borderId="34" xfId="1" applyFont="1" applyFill="1" applyBorder="1" applyAlignment="1">
      <alignment horizontal="center" vertical="center" shrinkToFit="1"/>
    </xf>
    <xf numFmtId="0" fontId="8" fillId="2" borderId="32" xfId="1" applyFont="1" applyFill="1" applyBorder="1" applyAlignment="1">
      <alignment horizontal="center" vertical="center" wrapText="1" shrinkToFit="1"/>
    </xf>
    <xf numFmtId="0" fontId="2" fillId="2" borderId="32" xfId="1" applyFont="1" applyFill="1" applyBorder="1" applyAlignment="1">
      <alignment vertical="center" textRotation="255" shrinkToFit="1"/>
    </xf>
    <xf numFmtId="0" fontId="2" fillId="2" borderId="35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left" vertical="center" shrinkToFit="1"/>
    </xf>
    <xf numFmtId="0" fontId="8" fillId="3" borderId="36" xfId="1" applyFont="1" applyFill="1" applyBorder="1" applyAlignment="1">
      <alignment horizontal="center" vertical="center" shrinkToFit="1"/>
    </xf>
    <xf numFmtId="0" fontId="2" fillId="3" borderId="4" xfId="1" applyFont="1" applyFill="1" applyBorder="1" applyAlignment="1">
      <alignment horizontal="center" vertical="center" shrinkToFit="1"/>
    </xf>
    <xf numFmtId="0" fontId="8" fillId="3" borderId="39" xfId="1" applyFont="1" applyFill="1" applyBorder="1" applyAlignment="1">
      <alignment horizontal="center" vertical="center" shrinkToFit="1"/>
    </xf>
    <xf numFmtId="0" fontId="2" fillId="3" borderId="38" xfId="1" applyFont="1" applyFill="1" applyBorder="1" applyAlignment="1">
      <alignment horizontal="center" vertical="center" shrinkToFit="1"/>
    </xf>
    <xf numFmtId="0" fontId="2" fillId="3" borderId="40" xfId="1" applyFont="1" applyFill="1" applyBorder="1" applyAlignment="1">
      <alignment horizontal="center" vertical="center" shrinkToFit="1"/>
    </xf>
    <xf numFmtId="179" fontId="2" fillId="3" borderId="41" xfId="1" applyNumberFormat="1" applyFont="1" applyFill="1" applyBorder="1" applyAlignment="1">
      <alignment horizontal="center" vertical="center" shrinkToFit="1"/>
    </xf>
    <xf numFmtId="179" fontId="2" fillId="2" borderId="21" xfId="1" applyNumberFormat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shrinkToFit="1"/>
    </xf>
    <xf numFmtId="180" fontId="2" fillId="0" borderId="1" xfId="1" applyNumberFormat="1" applyFont="1" applyBorder="1" applyAlignment="1">
      <alignment shrinkToFit="1"/>
    </xf>
    <xf numFmtId="0" fontId="14" fillId="0" borderId="0" xfId="1" applyFont="1" applyAlignment="1">
      <alignment horizontal="left" vertical="center" shrinkToFit="1"/>
    </xf>
    <xf numFmtId="0" fontId="8" fillId="3" borderId="42" xfId="1" applyFont="1" applyFill="1" applyBorder="1" applyAlignment="1">
      <alignment horizontal="center" vertical="center" shrinkToFit="1"/>
    </xf>
    <xf numFmtId="0" fontId="2" fillId="3" borderId="45" xfId="1" applyFont="1" applyFill="1" applyBorder="1" applyAlignment="1">
      <alignment horizontal="center" vertical="center" shrinkToFit="1"/>
    </xf>
    <xf numFmtId="0" fontId="8" fillId="3" borderId="46" xfId="1" applyFont="1" applyFill="1" applyBorder="1" applyAlignment="1">
      <alignment horizontal="center" vertical="center" shrinkToFit="1"/>
    </xf>
    <xf numFmtId="0" fontId="2" fillId="3" borderId="27" xfId="1" applyFont="1" applyFill="1" applyBorder="1" applyAlignment="1">
      <alignment horizontal="center" vertical="center" shrinkToFit="1"/>
    </xf>
    <xf numFmtId="0" fontId="2" fillId="3" borderId="20" xfId="1" applyFont="1" applyFill="1" applyBorder="1" applyAlignment="1">
      <alignment horizontal="center" vertical="center" shrinkToFit="1"/>
    </xf>
    <xf numFmtId="179" fontId="2" fillId="3" borderId="47" xfId="1" applyNumberFormat="1" applyFont="1" applyFill="1" applyBorder="1" applyAlignment="1">
      <alignment horizontal="center" vertical="center" shrinkToFit="1"/>
    </xf>
    <xf numFmtId="0" fontId="8" fillId="2" borderId="36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 applyProtection="1">
      <alignment horizontal="center" vertical="center" shrinkToFit="1"/>
      <protection locked="0"/>
    </xf>
    <xf numFmtId="0" fontId="8" fillId="2" borderId="39" xfId="1" applyFont="1" applyFill="1" applyBorder="1" applyAlignment="1" applyProtection="1">
      <alignment horizontal="center" vertical="center" shrinkToFit="1"/>
      <protection locked="0"/>
    </xf>
    <xf numFmtId="0" fontId="2" fillId="2" borderId="38" xfId="1" applyFont="1" applyFill="1" applyBorder="1" applyAlignment="1" applyProtection="1">
      <alignment horizontal="center" vertical="center" shrinkToFit="1"/>
      <protection locked="0"/>
    </xf>
    <xf numFmtId="0" fontId="2" fillId="2" borderId="40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179" fontId="2" fillId="2" borderId="41" xfId="1" applyNumberFormat="1" applyFont="1" applyFill="1" applyBorder="1" applyAlignment="1">
      <alignment horizontal="center" vertical="center" shrinkToFit="1"/>
    </xf>
    <xf numFmtId="180" fontId="2" fillId="2" borderId="1" xfId="1" applyNumberFormat="1" applyFont="1" applyFill="1" applyBorder="1" applyAlignment="1">
      <alignment shrinkToFit="1"/>
    </xf>
    <xf numFmtId="0" fontId="8" fillId="2" borderId="42" xfId="1" applyFont="1" applyFill="1" applyBorder="1" applyAlignment="1">
      <alignment horizontal="center" vertical="center" shrinkToFit="1"/>
    </xf>
    <xf numFmtId="0" fontId="2" fillId="2" borderId="45" xfId="1" applyFont="1" applyFill="1" applyBorder="1" applyAlignment="1" applyProtection="1">
      <alignment horizontal="center" vertical="center" shrinkToFit="1"/>
      <protection locked="0"/>
    </xf>
    <xf numFmtId="0" fontId="8" fillId="2" borderId="46" xfId="1" applyFont="1" applyFill="1" applyBorder="1" applyAlignment="1" applyProtection="1">
      <alignment horizontal="center" vertical="center" shrinkToFit="1"/>
      <protection locked="0"/>
    </xf>
    <xf numFmtId="0" fontId="2" fillId="2" borderId="27" xfId="1" applyFont="1" applyFill="1" applyBorder="1" applyAlignment="1" applyProtection="1">
      <alignment horizontal="center" vertical="center" shrinkToFit="1"/>
      <protection locked="0"/>
    </xf>
    <xf numFmtId="0" fontId="2" fillId="2" borderId="27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 shrinkToFit="1"/>
    </xf>
    <xf numFmtId="179" fontId="2" fillId="2" borderId="47" xfId="1" applyNumberFormat="1" applyFont="1" applyFill="1" applyBorder="1" applyAlignment="1">
      <alignment horizontal="center" vertical="center" shrinkToFit="1"/>
    </xf>
    <xf numFmtId="0" fontId="2" fillId="2" borderId="48" xfId="1" applyFont="1" applyFill="1" applyBorder="1" applyAlignment="1">
      <alignment horizontal="center" vertical="center" shrinkToFit="1"/>
    </xf>
    <xf numFmtId="179" fontId="2" fillId="2" borderId="49" xfId="1" applyNumberFormat="1" applyFont="1" applyFill="1" applyBorder="1" applyAlignment="1">
      <alignment horizontal="center" vertical="center" shrinkToFit="1"/>
    </xf>
    <xf numFmtId="0" fontId="2" fillId="2" borderId="0" xfId="1" applyFont="1" applyFill="1"/>
    <xf numFmtId="0" fontId="8" fillId="0" borderId="0" xfId="1" applyFont="1" applyAlignment="1">
      <alignment shrinkToFit="1"/>
    </xf>
    <xf numFmtId="0" fontId="4" fillId="2" borderId="0" xfId="1" applyFont="1" applyFill="1" applyAlignment="1">
      <alignment horizontal="left" vertical="top" shrinkToFit="1"/>
    </xf>
    <xf numFmtId="0" fontId="6" fillId="2" borderId="0" xfId="1" applyFont="1" applyFill="1" applyAlignment="1">
      <alignment horizontal="left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14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14" fontId="2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2" fillId="3" borderId="37" xfId="1" applyFont="1" applyFill="1" applyBorder="1" applyAlignment="1">
      <alignment horizontal="center" vertical="center" shrinkToFit="1"/>
    </xf>
    <xf numFmtId="0" fontId="2" fillId="3" borderId="43" xfId="1" applyFont="1" applyFill="1" applyBorder="1" applyAlignment="1">
      <alignment horizontal="center" vertical="center" shrinkToFit="1"/>
    </xf>
    <xf numFmtId="0" fontId="2" fillId="3" borderId="38" xfId="1" applyFont="1" applyFill="1" applyBorder="1" applyAlignment="1">
      <alignment horizontal="center" vertical="center" shrinkToFit="1"/>
    </xf>
    <xf numFmtId="0" fontId="2" fillId="3" borderId="44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 applyProtection="1">
      <alignment horizontal="center" vertical="center" shrinkToFit="1"/>
      <protection locked="0"/>
    </xf>
    <xf numFmtId="0" fontId="8" fillId="2" borderId="17" xfId="1" applyFont="1" applyFill="1" applyBorder="1" applyAlignment="1" applyProtection="1">
      <alignment horizontal="center" vertical="center" shrinkToFit="1"/>
      <protection locked="0"/>
    </xf>
    <xf numFmtId="0" fontId="2" fillId="2" borderId="14" xfId="1" applyFont="1" applyFill="1" applyBorder="1" applyAlignment="1">
      <alignment horizontal="center" vertical="center" shrinkToFit="1"/>
    </xf>
    <xf numFmtId="0" fontId="2" fillId="2" borderId="19" xfId="1" applyFont="1" applyFill="1" applyBorder="1" applyAlignment="1">
      <alignment horizontal="center" vertical="center" shrinkToFit="1"/>
    </xf>
    <xf numFmtId="0" fontId="10" fillId="2" borderId="20" xfId="2" applyFill="1" applyBorder="1" applyAlignment="1" applyProtection="1">
      <alignment horizontal="center" vertical="center" shrinkToFit="1"/>
      <protection locked="0"/>
    </xf>
    <xf numFmtId="0" fontId="10" fillId="2" borderId="0" xfId="2" applyFill="1" applyBorder="1" applyAlignment="1" applyProtection="1">
      <alignment horizontal="center" vertical="center" shrinkToFit="1"/>
      <protection locked="0"/>
    </xf>
    <xf numFmtId="0" fontId="2" fillId="2" borderId="22" xfId="1" applyFont="1" applyFill="1" applyBorder="1" applyAlignment="1">
      <alignment horizontal="center" vertical="center" shrinkToFit="1"/>
    </xf>
    <xf numFmtId="0" fontId="2" fillId="2" borderId="23" xfId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5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27" xfId="1" applyFont="1" applyFill="1" applyBorder="1" applyAlignment="1" applyProtection="1">
      <alignment horizontal="center" vertical="center" shrinkToFit="1"/>
      <protection locked="0"/>
    </xf>
    <xf numFmtId="0" fontId="2" fillId="2" borderId="28" xfId="1" applyFont="1" applyFill="1" applyBorder="1" applyAlignment="1" applyProtection="1">
      <alignment horizontal="center" vertical="center" shrinkToFit="1"/>
      <protection locked="0"/>
    </xf>
    <xf numFmtId="177" fontId="12" fillId="2" borderId="0" xfId="1" applyNumberFormat="1" applyFont="1" applyFill="1" applyAlignment="1">
      <alignment horizontal="right" vertical="center" shrinkToFit="1"/>
    </xf>
    <xf numFmtId="177" fontId="12" fillId="2" borderId="29" xfId="1" applyNumberFormat="1" applyFont="1" applyFill="1" applyBorder="1" applyAlignment="1">
      <alignment horizontal="right" vertical="center" shrinkToFit="1"/>
    </xf>
    <xf numFmtId="0" fontId="2" fillId="2" borderId="37" xfId="1" applyFont="1" applyFill="1" applyBorder="1" applyAlignment="1">
      <alignment horizontal="center" vertical="center" shrinkToFit="1"/>
    </xf>
    <xf numFmtId="0" fontId="2" fillId="2" borderId="43" xfId="1" applyFont="1" applyFill="1" applyBorder="1" applyAlignment="1">
      <alignment horizontal="center" vertical="center" shrinkToFit="1"/>
    </xf>
    <xf numFmtId="0" fontId="2" fillId="2" borderId="38" xfId="1" applyFont="1" applyFill="1" applyBorder="1" applyAlignment="1" applyProtection="1">
      <alignment horizontal="center" vertical="center" shrinkToFit="1"/>
      <protection locked="0"/>
    </xf>
    <xf numFmtId="0" fontId="2" fillId="2" borderId="44" xfId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標準" xfId="0" builtinId="0"/>
    <cellStyle name="標準 2" xfId="1" xr:uid="{F0911F39-426F-43AD-87AB-7FE5AFE06D78}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453602</xdr:colOff>
      <xdr:row>0</xdr:row>
      <xdr:rowOff>63500</xdr:rowOff>
    </xdr:from>
    <xdr:ext cx="3519051" cy="158886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B1CE15-8A4F-4D74-BE17-B68C6072B7DB}"/>
            </a:ext>
          </a:extLst>
        </xdr:cNvPr>
        <xdr:cNvSpPr txBox="1"/>
      </xdr:nvSpPr>
      <xdr:spPr>
        <a:xfrm>
          <a:off x="4255982" y="63500"/>
          <a:ext cx="3519051" cy="158886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numCol="1" spcCol="0" rtlCol="0" anchor="ctr">
          <a:noAutofit/>
        </a:bodyPr>
        <a:lstStyle/>
        <a:p>
          <a:pPr lvl="0"/>
          <a:r>
            <a:rPr kumimoji="1" lang="ja-JP" altLang="en-US" sz="800"/>
            <a:t>＊中高生・大和市バドミントン協会登録者は該当欄で○を選択してください。</a:t>
          </a:r>
          <a:br>
            <a:rPr kumimoji="1" lang="en-US" altLang="ja-JP" sz="800"/>
          </a:br>
          <a:r>
            <a:rPr kumimoji="1" lang="ja-JP" altLang="en-US" sz="800"/>
            <a:t>　</a:t>
          </a:r>
          <a:endParaRPr kumimoji="1" lang="en-US" altLang="ja-JP" sz="800"/>
        </a:p>
        <a:p>
          <a:pPr lvl="0"/>
          <a:r>
            <a:rPr kumimoji="1" lang="ja-JP" altLang="en-US" sz="800"/>
            <a:t>＊苗字と名前の間には、必ず全角の「空白」を入力してください</a:t>
          </a:r>
          <a:endParaRPr kumimoji="1" lang="en-US" altLang="ja-JP" sz="800"/>
        </a:p>
        <a:p>
          <a:pPr lvl="0"/>
          <a:endParaRPr kumimoji="1" lang="en-US" altLang="ja-JP" sz="800"/>
        </a:p>
        <a:p>
          <a:pPr lvl="0"/>
          <a:r>
            <a:rPr kumimoji="1" lang="ja-JP" altLang="en-US" sz="800"/>
            <a:t>＊ｼﾆｱ</a:t>
          </a:r>
          <a:r>
            <a:rPr kumimoji="1" lang="en-US" altLang="ja-JP" sz="800"/>
            <a:t>1</a:t>
          </a:r>
          <a:r>
            <a:rPr kumimoji="1" lang="ja-JP" altLang="en-US" sz="800"/>
            <a:t>は上級者、ｼﾆｱ</a:t>
          </a:r>
          <a:r>
            <a:rPr kumimoji="1" lang="en-US" altLang="ja-JP" sz="800"/>
            <a:t>2</a:t>
          </a:r>
          <a:r>
            <a:rPr kumimoji="1" lang="ja-JP" altLang="en-US" sz="800"/>
            <a:t>は初・中級者。シニアの欄に年齢を記入して下さい。</a:t>
          </a:r>
          <a:endParaRPr kumimoji="1" lang="en-US" altLang="ja-JP" sz="800"/>
        </a:p>
        <a:p>
          <a:endParaRPr kumimoji="1" lang="en-US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800">
              <a:solidFill>
                <a:schemeClr val="dk1"/>
              </a:solidFill>
              <a:latin typeface="+mn-lt"/>
              <a:ea typeface="+mn-ea"/>
              <a:cs typeface="+mn-cs"/>
            </a:rPr>
            <a:t>＊フリガナが、間違っている又は表示されない場合は手入力してください。</a:t>
          </a:r>
          <a:endParaRPr kumimoji="1" lang="en-US" altLang="ja-JP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kumimoji="1" lang="en-US" altLang="ja-JP" sz="800"/>
        </a:p>
        <a:p>
          <a:pPr lvl="0"/>
          <a:r>
            <a:rPr kumimoji="1" lang="ja-JP" altLang="en-US" sz="800"/>
            <a:t>＊参加費は、代表者がまとめてお支払い下さい。</a:t>
          </a:r>
          <a:endParaRPr kumimoji="1" lang="en-US" altLang="ja-JP" sz="800"/>
        </a:p>
        <a:p>
          <a:pPr lvl="0"/>
          <a:r>
            <a:rPr kumimoji="1" lang="en-US" altLang="ja-JP" sz="800"/>
            <a:t> </a:t>
          </a:r>
          <a:r>
            <a:rPr kumimoji="1" lang="ja-JP" altLang="en-US" sz="800"/>
            <a:t> （高校生の参加費は</a:t>
          </a:r>
          <a:r>
            <a:rPr kumimoji="1" lang="en-US" altLang="ja-JP" sz="800"/>
            <a:t>900</a:t>
          </a:r>
          <a:r>
            <a:rPr kumimoji="1" lang="ja-JP" altLang="en-US" sz="800"/>
            <a:t>円となります。）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AE0E-41C6-493A-B0FF-7F9B00B46DB2}">
  <sheetPr>
    <pageSetUpPr fitToPage="1"/>
  </sheetPr>
  <dimension ref="A1:AA37"/>
  <sheetViews>
    <sheetView tabSelected="1" zoomScale="90" zoomScaleNormal="90" zoomScaleSheetLayoutView="90" workbookViewId="0">
      <pane ySplit="12" topLeftCell="A13" activePane="bottomLeft" state="frozen"/>
      <selection pane="bottomLeft" activeCell="E2" sqref="E2:F2"/>
    </sheetView>
  </sheetViews>
  <sheetFormatPr defaultColWidth="11.375" defaultRowHeight="18.75" x14ac:dyDescent="0.4"/>
  <cols>
    <col min="1" max="1" width="0.25" style="2" customWidth="1"/>
    <col min="2" max="2" width="3.75" style="2" hidden="1" customWidth="1"/>
    <col min="3" max="3" width="3.75" style="2" customWidth="1"/>
    <col min="4" max="4" width="9.75" style="2" customWidth="1"/>
    <col min="5" max="5" width="5.75" style="2" customWidth="1"/>
    <col min="6" max="6" width="16.75" style="2" customWidth="1"/>
    <col min="7" max="7" width="13.5" style="63" customWidth="1"/>
    <col min="8" max="8" width="19.75" style="2" customWidth="1"/>
    <col min="9" max="9" width="17.875" style="63" customWidth="1"/>
    <col min="10" max="10" width="3.5" style="2" customWidth="1"/>
    <col min="11" max="11" width="3.875" style="2" customWidth="1"/>
    <col min="12" max="12" width="3.75" style="2" customWidth="1"/>
    <col min="13" max="13" width="5.5" style="36" hidden="1" customWidth="1"/>
    <col min="14" max="14" width="6.875" style="36" hidden="1" customWidth="1"/>
    <col min="15" max="15" width="7.25" style="2" bestFit="1" customWidth="1"/>
    <col min="16" max="16" width="6.375" style="2" hidden="1" customWidth="1"/>
    <col min="17" max="17" width="0.875" style="2" hidden="1" customWidth="1"/>
    <col min="18" max="18" width="1.75" style="2" hidden="1" customWidth="1"/>
    <col min="19" max="19" width="6.5" style="2" hidden="1" customWidth="1"/>
    <col min="20" max="20" width="11" style="2" hidden="1" customWidth="1"/>
    <col min="21" max="21" width="5.25" style="2" hidden="1" customWidth="1"/>
    <col min="22" max="22" width="7.125" style="2" hidden="1" customWidth="1"/>
    <col min="23" max="24" width="5.875" style="2" hidden="1" customWidth="1"/>
    <col min="25" max="25" width="0.5" style="2" hidden="1" customWidth="1"/>
    <col min="26" max="26" width="2.5" style="2" hidden="1" customWidth="1"/>
    <col min="27" max="27" width="51.375" style="4" bestFit="1" customWidth="1"/>
    <col min="28" max="16384" width="11.375" style="2"/>
  </cols>
  <sheetData>
    <row r="1" spans="1:27" ht="24" customHeight="1" thickBot="1" x14ac:dyDescent="0.45">
      <c r="A1" s="1"/>
      <c r="B1" s="1">
        <v>1</v>
      </c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1"/>
      <c r="Q1" s="1"/>
      <c r="S1" s="3" t="s">
        <v>1</v>
      </c>
      <c r="T1" s="3" t="s">
        <v>2</v>
      </c>
      <c r="U1" s="3" t="s">
        <v>3</v>
      </c>
      <c r="V1" s="3" t="s">
        <v>4</v>
      </c>
    </row>
    <row r="2" spans="1:27" ht="20.25" customHeight="1" x14ac:dyDescent="0.4">
      <c r="A2" s="1"/>
      <c r="B2" s="1"/>
      <c r="C2" s="66" t="s">
        <v>5</v>
      </c>
      <c r="D2" s="67"/>
      <c r="E2" s="68"/>
      <c r="F2" s="69"/>
      <c r="G2" s="5"/>
      <c r="H2" s="6"/>
      <c r="I2" s="7"/>
      <c r="J2" s="1"/>
      <c r="K2" s="1"/>
      <c r="L2" s="1"/>
      <c r="M2" s="8"/>
      <c r="N2" s="8"/>
      <c r="P2" s="1"/>
      <c r="Q2" s="1"/>
      <c r="S2" s="9">
        <v>900</v>
      </c>
      <c r="T2" s="9">
        <v>1100</v>
      </c>
      <c r="U2" s="9"/>
      <c r="V2" s="9">
        <v>1600</v>
      </c>
    </row>
    <row r="3" spans="1:27" ht="20.25" customHeight="1" x14ac:dyDescent="0.4">
      <c r="A3" s="1"/>
      <c r="B3" s="1"/>
      <c r="C3" s="70" t="s">
        <v>6</v>
      </c>
      <c r="D3" s="71"/>
      <c r="E3" s="72"/>
      <c r="F3" s="73"/>
      <c r="G3" s="5"/>
      <c r="H3" s="6"/>
      <c r="I3" s="10"/>
      <c r="J3" s="6"/>
      <c r="K3" s="1"/>
      <c r="L3" s="1"/>
      <c r="M3" s="8"/>
      <c r="N3" s="8"/>
      <c r="O3" s="1"/>
      <c r="P3" s="1"/>
      <c r="Q3" s="1"/>
    </row>
    <row r="4" spans="1:27" ht="20.25" customHeight="1" x14ac:dyDescent="0.4">
      <c r="A4" s="1"/>
      <c r="B4" s="1"/>
      <c r="C4" s="78" t="s">
        <v>7</v>
      </c>
      <c r="D4" s="79"/>
      <c r="E4" s="80"/>
      <c r="F4" s="81"/>
      <c r="G4" s="5"/>
      <c r="H4" s="6"/>
      <c r="I4" s="10"/>
      <c r="J4" s="6"/>
      <c r="K4" s="1"/>
      <c r="L4" s="1"/>
      <c r="M4" s="8"/>
      <c r="N4" s="8"/>
      <c r="O4" s="1"/>
      <c r="P4" s="1"/>
      <c r="Q4" s="1"/>
      <c r="S4" s="11">
        <v>1</v>
      </c>
      <c r="T4" s="11">
        <v>2</v>
      </c>
      <c r="U4" s="11">
        <v>3</v>
      </c>
      <c r="V4" s="11">
        <v>4</v>
      </c>
      <c r="W4" s="11">
        <v>5</v>
      </c>
      <c r="X4" s="11">
        <v>6</v>
      </c>
    </row>
    <row r="5" spans="1:27" ht="20.25" customHeight="1" thickBot="1" x14ac:dyDescent="0.45">
      <c r="A5" s="1"/>
      <c r="B5" s="1"/>
      <c r="C5" s="82" t="s">
        <v>8</v>
      </c>
      <c r="D5" s="83"/>
      <c r="E5" s="84" t="str">
        <f>PHONETIC(E4)</f>
        <v/>
      </c>
      <c r="F5" s="85"/>
      <c r="G5" s="12"/>
      <c r="H5" s="6"/>
      <c r="I5" s="10"/>
      <c r="J5" s="6"/>
      <c r="K5" s="1"/>
      <c r="L5" s="1"/>
      <c r="M5" s="8"/>
      <c r="N5" s="8"/>
      <c r="O5" s="1"/>
      <c r="P5" s="1"/>
      <c r="Q5" s="1"/>
      <c r="S5" s="11" t="s">
        <v>9</v>
      </c>
      <c r="T5" s="11" t="s">
        <v>10</v>
      </c>
      <c r="U5" s="11" t="s">
        <v>11</v>
      </c>
      <c r="V5" s="11" t="s">
        <v>12</v>
      </c>
      <c r="W5" s="11"/>
      <c r="X5" s="11"/>
    </row>
    <row r="6" spans="1:27" ht="20.25" customHeight="1" thickBot="1" x14ac:dyDescent="0.45">
      <c r="A6" s="1"/>
      <c r="B6" s="1"/>
      <c r="C6" s="86" t="s">
        <v>13</v>
      </c>
      <c r="D6" s="87"/>
      <c r="E6" s="88"/>
      <c r="F6" s="89"/>
      <c r="G6" s="89"/>
      <c r="H6" s="13"/>
      <c r="I6" s="10"/>
      <c r="J6" s="6"/>
      <c r="K6" s="1"/>
      <c r="L6" s="1"/>
      <c r="M6" s="8"/>
      <c r="N6" s="8"/>
      <c r="O6" s="1"/>
      <c r="P6" s="1"/>
      <c r="Q6" s="1"/>
      <c r="S6" s="11" t="s">
        <v>14</v>
      </c>
      <c r="T6" s="11" t="s">
        <v>10</v>
      </c>
      <c r="U6" s="11" t="s">
        <v>11</v>
      </c>
      <c r="V6" s="11"/>
      <c r="W6" s="11"/>
      <c r="X6" s="11"/>
    </row>
    <row r="7" spans="1:27" ht="20.25" customHeight="1" x14ac:dyDescent="0.4">
      <c r="A7" s="1"/>
      <c r="B7" s="1"/>
      <c r="C7" s="90" t="s">
        <v>15</v>
      </c>
      <c r="D7" s="91"/>
      <c r="E7" s="92"/>
      <c r="F7" s="93"/>
      <c r="G7" s="14"/>
      <c r="H7" s="6"/>
      <c r="I7" s="10"/>
      <c r="J7" s="6"/>
      <c r="L7" s="1"/>
      <c r="M7" s="8"/>
      <c r="N7" s="8"/>
      <c r="O7" s="1"/>
      <c r="P7" s="1"/>
      <c r="Q7" s="1"/>
      <c r="S7" s="11" t="s">
        <v>16</v>
      </c>
      <c r="T7" s="11" t="s">
        <v>10</v>
      </c>
      <c r="U7" s="11" t="s">
        <v>11</v>
      </c>
      <c r="V7" s="11" t="s">
        <v>12</v>
      </c>
      <c r="W7" s="11" t="s">
        <v>17</v>
      </c>
      <c r="X7" s="11" t="s">
        <v>18</v>
      </c>
    </row>
    <row r="8" spans="1:27" ht="20.25" customHeight="1" thickBot="1" x14ac:dyDescent="0.45">
      <c r="A8" s="1"/>
      <c r="B8" s="1"/>
      <c r="C8" s="94" t="s">
        <v>19</v>
      </c>
      <c r="D8" s="95"/>
      <c r="E8" s="96" t="s">
        <v>20</v>
      </c>
      <c r="F8" s="97"/>
      <c r="G8" s="7"/>
      <c r="H8" s="15">
        <f>COUNTA($D$13:$D$36)</f>
        <v>0</v>
      </c>
      <c r="I8" s="98">
        <f>SUM(O13:O36)</f>
        <v>0</v>
      </c>
      <c r="J8" s="98"/>
      <c r="K8" s="98"/>
      <c r="L8" s="98"/>
      <c r="M8" s="98"/>
      <c r="N8" s="98"/>
      <c r="O8" s="98"/>
      <c r="P8" s="1"/>
      <c r="Q8" s="1"/>
      <c r="S8" s="11" t="s">
        <v>21</v>
      </c>
      <c r="T8" s="11" t="s">
        <v>10</v>
      </c>
      <c r="U8" s="11" t="s">
        <v>11</v>
      </c>
      <c r="V8" s="11" t="s">
        <v>12</v>
      </c>
      <c r="W8" s="11" t="s">
        <v>17</v>
      </c>
      <c r="X8" s="11" t="s">
        <v>18</v>
      </c>
    </row>
    <row r="9" spans="1:27" ht="12.75" customHeight="1" thickBot="1" x14ac:dyDescent="0.45">
      <c r="A9" s="1"/>
      <c r="B9" s="1"/>
      <c r="C9" s="1"/>
      <c r="D9" s="1"/>
      <c r="E9" s="1"/>
      <c r="F9" s="1"/>
      <c r="G9" s="7"/>
      <c r="H9" s="16">
        <f>COUNTA($F$13:$F$36)</f>
        <v>0</v>
      </c>
      <c r="I9" s="99"/>
      <c r="J9" s="99"/>
      <c r="K9" s="99"/>
      <c r="L9" s="99"/>
      <c r="M9" s="99"/>
      <c r="N9" s="99"/>
      <c r="O9" s="99"/>
      <c r="P9" s="1"/>
      <c r="Q9" s="1"/>
    </row>
    <row r="10" spans="1:27" s="27" customFormat="1" ht="51" customHeight="1" thickBot="1" x14ac:dyDescent="0.45">
      <c r="A10" s="17"/>
      <c r="B10" s="18"/>
      <c r="C10" s="19"/>
      <c r="D10" s="20" t="s">
        <v>22</v>
      </c>
      <c r="E10" s="21" t="s">
        <v>23</v>
      </c>
      <c r="F10" s="22" t="s">
        <v>24</v>
      </c>
      <c r="G10" s="23" t="s">
        <v>25</v>
      </c>
      <c r="H10" s="22" t="s">
        <v>26</v>
      </c>
      <c r="I10" s="23" t="s">
        <v>27</v>
      </c>
      <c r="J10" s="24" t="s">
        <v>28</v>
      </c>
      <c r="K10" s="24" t="s">
        <v>29</v>
      </c>
      <c r="L10" s="25" t="s">
        <v>30</v>
      </c>
      <c r="M10" s="21" t="s">
        <v>31</v>
      </c>
      <c r="N10" s="22"/>
      <c r="O10" s="26" t="s">
        <v>32</v>
      </c>
      <c r="P10" s="1"/>
      <c r="Q10" s="1"/>
      <c r="AA10" s="28"/>
    </row>
    <row r="11" spans="1:27" s="36" customFormat="1" ht="25.9" customHeight="1" x14ac:dyDescent="0.4">
      <c r="A11" s="8"/>
      <c r="B11" s="29"/>
      <c r="C11" s="74" t="s">
        <v>33</v>
      </c>
      <c r="D11" s="76" t="s">
        <v>16</v>
      </c>
      <c r="E11" s="76" t="s">
        <v>34</v>
      </c>
      <c r="F11" s="30" t="s">
        <v>35</v>
      </c>
      <c r="G11" s="31" t="str">
        <f>PHONETIC(F11)</f>
        <v>ヤマト　タロウ</v>
      </c>
      <c r="H11" s="30" t="s">
        <v>36</v>
      </c>
      <c r="I11" s="31" t="str">
        <f>PHONETIC(H11)</f>
        <v>ヤマトクラブ</v>
      </c>
      <c r="J11" s="32"/>
      <c r="K11" s="32" t="s">
        <v>37</v>
      </c>
      <c r="L11" s="32">
        <v>56</v>
      </c>
      <c r="M11" s="33" t="str">
        <f>IF(D11="親子ダブルス","親","")</f>
        <v/>
      </c>
      <c r="N11" s="30"/>
      <c r="O11" s="34">
        <f t="shared" ref="O11:P36" si="0">IF($F11="","",IF($J11&lt;&gt;"",$S$2,IF($K11&lt;&gt;"",$T$2,$V$2)))</f>
        <v>1100</v>
      </c>
      <c r="P11" s="35">
        <f t="shared" si="0"/>
        <v>1100</v>
      </c>
      <c r="Q11" s="1"/>
      <c r="T11" s="37" t="str">
        <f>IF($D11="","",IF($D11=$S$5,T$5,IF($D11=$S$6,T$6,IF($D11=$S$7,T$7,IF($D11=$S$8,T$8)))))</f>
        <v>1部</v>
      </c>
      <c r="U11" s="37" t="str">
        <f t="shared" ref="U11:X26" si="1">IF($D11="","",IF($D11=$S$5,U$5,IF($D11=$S$6,U$6,IF($D11=$S$7,U$7,IF($D11=$S$8,U$8)))))</f>
        <v>2部</v>
      </c>
      <c r="V11" s="37" t="str">
        <f t="shared" si="1"/>
        <v>3部</v>
      </c>
      <c r="W11" s="37" t="str">
        <f t="shared" si="1"/>
        <v>ｼﾆｱ1</v>
      </c>
      <c r="X11" s="37" t="str">
        <f t="shared" si="1"/>
        <v>ｼﾆｱ2</v>
      </c>
      <c r="Y11" s="2"/>
      <c r="Z11" s="36">
        <f>IFERROR(SEARCH("　",$F11,1),0)</f>
        <v>3</v>
      </c>
      <c r="AA11" s="38" t="str">
        <f>IF(AND($F11&lt;&gt;"",Z11=0),"苗字と名前の間に全角文字で「空白」を入力してください",IF(AND(LEFT(E11,3)="ｼﾆｱ",L11+L12&lt;100),"シニアの部は45歳以上、合計100歳以上となっています！",""))</f>
        <v/>
      </c>
    </row>
    <row r="12" spans="1:27" s="36" customFormat="1" ht="26.25" customHeight="1" thickBot="1" x14ac:dyDescent="0.45">
      <c r="A12" s="8"/>
      <c r="B12" s="39"/>
      <c r="C12" s="75"/>
      <c r="D12" s="77"/>
      <c r="E12" s="77"/>
      <c r="F12" s="40" t="s">
        <v>38</v>
      </c>
      <c r="G12" s="41" t="str">
        <f t="shared" ref="G12" si="2">PHONETIC(F12)</f>
        <v>ヤマト　ジロウ</v>
      </c>
      <c r="H12" s="40" t="s">
        <v>39</v>
      </c>
      <c r="I12" s="41" t="str">
        <f t="shared" ref="I12" si="3">PHONETIC(H12)</f>
        <v>ヤマトクラブ</v>
      </c>
      <c r="J12" s="42"/>
      <c r="K12" s="42"/>
      <c r="L12" s="42">
        <v>45</v>
      </c>
      <c r="M12" s="42">
        <v>5</v>
      </c>
      <c r="N12" s="43"/>
      <c r="O12" s="44">
        <f t="shared" si="0"/>
        <v>1600</v>
      </c>
      <c r="P12" s="35">
        <f t="shared" si="0"/>
        <v>1600</v>
      </c>
      <c r="Q12" s="1"/>
      <c r="T12" s="37" t="str">
        <f>IF($D12="","",IF($D12=$S$5,T$5,IF($D12=$S$6,T$6,IF($D12=$S$7,T$7,IF($D12=$S$8,T$8)))))</f>
        <v/>
      </c>
      <c r="U12" s="37" t="str">
        <f t="shared" si="1"/>
        <v/>
      </c>
      <c r="V12" s="37" t="str">
        <f t="shared" si="1"/>
        <v/>
      </c>
      <c r="W12" s="37" t="str">
        <f t="shared" si="1"/>
        <v/>
      </c>
      <c r="X12" s="37" t="str">
        <f t="shared" si="1"/>
        <v/>
      </c>
      <c r="Y12" s="2"/>
      <c r="Z12" s="36">
        <f t="shared" ref="Z12:Z36" si="4">IFERROR(SEARCH("　",$F12,1),0)</f>
        <v>3</v>
      </c>
      <c r="AA12" s="38" t="str">
        <f>IF(AND(RIGHT(D11,1)="S",F12&lt;&gt;""),"シングルスは上段に入力してください",IF(AND($F12&lt;&gt;"",Z12=0),"苗字と名前の間に全角文字で「空白」を入力してください",""))</f>
        <v/>
      </c>
    </row>
    <row r="13" spans="1:27" s="8" customFormat="1" ht="26.25" customHeight="1" x14ac:dyDescent="0.4">
      <c r="B13" s="45"/>
      <c r="C13" s="100">
        <v>1</v>
      </c>
      <c r="D13" s="102"/>
      <c r="E13" s="102"/>
      <c r="F13" s="46"/>
      <c r="G13" s="47" t="str">
        <f>PHONETIC(F13)</f>
        <v/>
      </c>
      <c r="H13" s="46"/>
      <c r="I13" s="47" t="str">
        <f>PHONETIC(H13)</f>
        <v/>
      </c>
      <c r="J13" s="48"/>
      <c r="K13" s="48"/>
      <c r="L13" s="48"/>
      <c r="M13" s="49" t="str">
        <f>IF(D13="親子ダブルス","親","")</f>
        <v/>
      </c>
      <c r="N13" s="50"/>
      <c r="O13" s="51" t="str">
        <f t="shared" si="0"/>
        <v/>
      </c>
      <c r="P13" s="35" t="str">
        <f t="shared" si="0"/>
        <v/>
      </c>
      <c r="Q13" s="1"/>
      <c r="T13" s="52" t="str">
        <f>IF($D13="","",IF($D13=$S$5,T$5,IF($D13=$S$6,T$6,IF($D13=$S$7,T$7,IF($D13=$S$8,T$8)))))</f>
        <v/>
      </c>
      <c r="U13" s="52" t="str">
        <f t="shared" si="1"/>
        <v/>
      </c>
      <c r="V13" s="52" t="str">
        <f t="shared" si="1"/>
        <v/>
      </c>
      <c r="W13" s="52" t="str">
        <f t="shared" si="1"/>
        <v/>
      </c>
      <c r="X13" s="52" t="str">
        <f t="shared" si="1"/>
        <v/>
      </c>
      <c r="Y13" s="1"/>
      <c r="Z13" s="8">
        <f>IFERROR(SEARCH("　",$F13,1),0)</f>
        <v>0</v>
      </c>
      <c r="AA13" s="38" t="str">
        <f t="shared" ref="AA13" si="5">IF(AND($F13&lt;&gt;"",Z13=0),"苗字と名前の間に全角文字で「空白」を入力してください",IF(AND(LEFT(E13,3)="ｼﾆｱ",L13+L14&lt;100),"シニアの部は45歳以上、合計100歳以上となっています！",""))</f>
        <v/>
      </c>
    </row>
    <row r="14" spans="1:27" s="8" customFormat="1" ht="26.25" customHeight="1" thickBot="1" x14ac:dyDescent="0.45">
      <c r="B14" s="53"/>
      <c r="C14" s="101"/>
      <c r="D14" s="103"/>
      <c r="E14" s="103"/>
      <c r="F14" s="54"/>
      <c r="G14" s="55" t="str">
        <f t="shared" ref="G14:G36" si="6">PHONETIC(F14)</f>
        <v/>
      </c>
      <c r="H14" s="54"/>
      <c r="I14" s="55" t="str">
        <f t="shared" ref="I14:I36" si="7">PHONETIC(H14)</f>
        <v/>
      </c>
      <c r="J14" s="56"/>
      <c r="K14" s="56"/>
      <c r="L14" s="56"/>
      <c r="M14" s="57">
        <v>5</v>
      </c>
      <c r="N14" s="58"/>
      <c r="O14" s="59" t="str">
        <f t="shared" si="0"/>
        <v/>
      </c>
      <c r="P14" s="35" t="str">
        <f t="shared" si="0"/>
        <v/>
      </c>
      <c r="Q14" s="1"/>
      <c r="T14" s="52" t="str">
        <f>IF($D14="","",IF($D14=$S$5,T$5,IF($D14=$S$6,T$6,IF($D14=$S$7,T$7,IF($D14=$S$8,T$8)))))</f>
        <v/>
      </c>
      <c r="U14" s="52" t="str">
        <f t="shared" si="1"/>
        <v/>
      </c>
      <c r="V14" s="52" t="str">
        <f t="shared" si="1"/>
        <v/>
      </c>
      <c r="W14" s="52" t="str">
        <f t="shared" si="1"/>
        <v/>
      </c>
      <c r="X14" s="52" t="str">
        <f t="shared" si="1"/>
        <v/>
      </c>
      <c r="Y14" s="1"/>
      <c r="Z14" s="8">
        <f t="shared" si="4"/>
        <v>0</v>
      </c>
      <c r="AA14" s="38" t="str">
        <f t="shared" ref="AA14" si="8">IF(AND(RIGHT(D13,1)="S",F14&lt;&gt;""),"シングルスは上段に入力してください",IF(AND($F14&lt;&gt;"",Z14=0),"苗字と名前の間に全角文字で「空白」を入力してください",""))</f>
        <v/>
      </c>
    </row>
    <row r="15" spans="1:27" s="8" customFormat="1" ht="26.25" customHeight="1" x14ac:dyDescent="0.4">
      <c r="B15" s="45"/>
      <c r="C15" s="100">
        <v>2</v>
      </c>
      <c r="D15" s="102"/>
      <c r="E15" s="102"/>
      <c r="F15" s="46"/>
      <c r="G15" s="47" t="str">
        <f t="shared" si="6"/>
        <v/>
      </c>
      <c r="H15" s="46"/>
      <c r="I15" s="47" t="str">
        <f t="shared" si="7"/>
        <v/>
      </c>
      <c r="J15" s="48"/>
      <c r="K15" s="48"/>
      <c r="L15" s="48"/>
      <c r="M15" s="49" t="str">
        <f t="shared" ref="M15" si="9">IF(D15="親子ダブルス","親","")</f>
        <v/>
      </c>
      <c r="N15" s="50"/>
      <c r="O15" s="51" t="str">
        <f t="shared" si="0"/>
        <v/>
      </c>
      <c r="P15" s="35" t="str">
        <f t="shared" si="0"/>
        <v/>
      </c>
      <c r="Q15" s="1"/>
      <c r="T15" s="52" t="str">
        <f t="shared" ref="T15:X36" si="10">IF($D15="","",IF($D15=$S$5,T$5,IF($D15=$S$6,T$6,IF($D15=$S$7,T$7,IF($D15=$S$8,T$8)))))</f>
        <v/>
      </c>
      <c r="U15" s="52" t="str">
        <f t="shared" si="1"/>
        <v/>
      </c>
      <c r="V15" s="52" t="str">
        <f t="shared" si="1"/>
        <v/>
      </c>
      <c r="W15" s="52" t="str">
        <f t="shared" si="1"/>
        <v/>
      </c>
      <c r="X15" s="52" t="str">
        <f t="shared" si="1"/>
        <v/>
      </c>
      <c r="Y15" s="1"/>
      <c r="Z15" s="8">
        <f t="shared" si="4"/>
        <v>0</v>
      </c>
      <c r="AA15" s="38" t="str">
        <f t="shared" ref="AA15" si="11">IF(AND($F15&lt;&gt;"",Z15=0),"苗字と名前の間に全角文字で「空白」を入力してください",IF(AND(LEFT(E15,3)="ｼﾆｱ",L15+L16&lt;100),"シニアの部は45歳以上、合計100歳以上となっています！",""))</f>
        <v/>
      </c>
    </row>
    <row r="16" spans="1:27" s="8" customFormat="1" ht="26.25" customHeight="1" thickBot="1" x14ac:dyDescent="0.45">
      <c r="B16" s="53"/>
      <c r="C16" s="101"/>
      <c r="D16" s="103"/>
      <c r="E16" s="103"/>
      <c r="F16" s="54"/>
      <c r="G16" s="55" t="str">
        <f t="shared" si="6"/>
        <v/>
      </c>
      <c r="H16" s="54"/>
      <c r="I16" s="55" t="str">
        <f t="shared" si="7"/>
        <v/>
      </c>
      <c r="J16" s="56"/>
      <c r="K16" s="56"/>
      <c r="L16" s="56"/>
      <c r="M16" s="57">
        <v>5</v>
      </c>
      <c r="N16" s="58"/>
      <c r="O16" s="59" t="str">
        <f t="shared" si="0"/>
        <v/>
      </c>
      <c r="P16" s="35" t="str">
        <f t="shared" si="0"/>
        <v/>
      </c>
      <c r="Q16" s="1"/>
      <c r="T16" s="52" t="str">
        <f t="shared" si="10"/>
        <v/>
      </c>
      <c r="U16" s="52" t="str">
        <f t="shared" si="1"/>
        <v/>
      </c>
      <c r="V16" s="52" t="str">
        <f t="shared" si="1"/>
        <v/>
      </c>
      <c r="W16" s="52" t="str">
        <f t="shared" si="1"/>
        <v/>
      </c>
      <c r="X16" s="52" t="str">
        <f t="shared" si="1"/>
        <v/>
      </c>
      <c r="Y16" s="1"/>
      <c r="Z16" s="8">
        <f t="shared" si="4"/>
        <v>0</v>
      </c>
      <c r="AA16" s="38" t="str">
        <f t="shared" ref="AA16" si="12">IF(AND(RIGHT(D15,1)="S",F16&lt;&gt;""),"シングルスは上段に入力してください",IF(AND($F16&lt;&gt;"",Z16=0),"苗字と名前の間に全角文字で「空白」を入力してください",""))</f>
        <v/>
      </c>
    </row>
    <row r="17" spans="2:27" s="8" customFormat="1" ht="26.25" customHeight="1" x14ac:dyDescent="0.4">
      <c r="B17" s="45"/>
      <c r="C17" s="100">
        <v>3</v>
      </c>
      <c r="D17" s="102"/>
      <c r="E17" s="102"/>
      <c r="F17" s="46"/>
      <c r="G17" s="47" t="str">
        <f t="shared" si="6"/>
        <v/>
      </c>
      <c r="H17" s="46"/>
      <c r="I17" s="47" t="str">
        <f t="shared" si="7"/>
        <v/>
      </c>
      <c r="J17" s="48"/>
      <c r="K17" s="48"/>
      <c r="L17" s="48"/>
      <c r="M17" s="49" t="str">
        <f t="shared" ref="M17" si="13">IF(D17="親子ダブルス","親","")</f>
        <v/>
      </c>
      <c r="N17" s="50"/>
      <c r="O17" s="51" t="str">
        <f t="shared" si="0"/>
        <v/>
      </c>
      <c r="P17" s="35" t="str">
        <f t="shared" si="0"/>
        <v/>
      </c>
      <c r="Q17" s="1"/>
      <c r="T17" s="52" t="str">
        <f t="shared" si="10"/>
        <v/>
      </c>
      <c r="U17" s="52" t="str">
        <f t="shared" si="1"/>
        <v/>
      </c>
      <c r="V17" s="52" t="str">
        <f t="shared" si="1"/>
        <v/>
      </c>
      <c r="W17" s="52" t="str">
        <f t="shared" si="1"/>
        <v/>
      </c>
      <c r="X17" s="52" t="str">
        <f t="shared" si="1"/>
        <v/>
      </c>
      <c r="Y17" s="1"/>
      <c r="Z17" s="8">
        <f t="shared" si="4"/>
        <v>0</v>
      </c>
      <c r="AA17" s="38" t="str">
        <f t="shared" ref="AA17" si="14">IF(AND($F17&lt;&gt;"",Z17=0),"苗字と名前の間に全角文字で「空白」を入力してください",IF(AND(LEFT(E17,3)="ｼﾆｱ",L17+L18&lt;100),"シニアの部は45歳以上、合計100歳以上となっています！",""))</f>
        <v/>
      </c>
    </row>
    <row r="18" spans="2:27" s="8" customFormat="1" ht="26.25" customHeight="1" thickBot="1" x14ac:dyDescent="0.45">
      <c r="B18" s="53"/>
      <c r="C18" s="101"/>
      <c r="D18" s="103"/>
      <c r="E18" s="103"/>
      <c r="F18" s="54"/>
      <c r="G18" s="55" t="str">
        <f t="shared" si="6"/>
        <v/>
      </c>
      <c r="H18" s="54"/>
      <c r="I18" s="55" t="str">
        <f t="shared" si="7"/>
        <v/>
      </c>
      <c r="J18" s="56"/>
      <c r="K18" s="56"/>
      <c r="L18" s="56"/>
      <c r="M18" s="57">
        <v>5</v>
      </c>
      <c r="N18" s="58"/>
      <c r="O18" s="59" t="str">
        <f t="shared" si="0"/>
        <v/>
      </c>
      <c r="P18" s="35" t="str">
        <f t="shared" si="0"/>
        <v/>
      </c>
      <c r="Q18" s="1"/>
      <c r="T18" s="52" t="str">
        <f t="shared" si="10"/>
        <v/>
      </c>
      <c r="U18" s="52" t="str">
        <f t="shared" si="1"/>
        <v/>
      </c>
      <c r="V18" s="52" t="str">
        <f t="shared" si="1"/>
        <v/>
      </c>
      <c r="W18" s="52" t="str">
        <f t="shared" si="1"/>
        <v/>
      </c>
      <c r="X18" s="52" t="str">
        <f t="shared" si="1"/>
        <v/>
      </c>
      <c r="Y18" s="1"/>
      <c r="Z18" s="8">
        <f t="shared" si="4"/>
        <v>0</v>
      </c>
      <c r="AA18" s="38" t="str">
        <f t="shared" ref="AA18" si="15">IF(AND(RIGHT(D17,1)="S",F18&lt;&gt;""),"シングルスは上段に入力してください",IF(AND($F18&lt;&gt;"",Z18=0),"苗字と名前の間に全角文字で「空白」を入力してください",""))</f>
        <v/>
      </c>
    </row>
    <row r="19" spans="2:27" s="8" customFormat="1" ht="26.25" customHeight="1" x14ac:dyDescent="0.4">
      <c r="B19" s="45"/>
      <c r="C19" s="100">
        <v>4</v>
      </c>
      <c r="D19" s="102"/>
      <c r="E19" s="102"/>
      <c r="F19" s="46"/>
      <c r="G19" s="47" t="str">
        <f t="shared" si="6"/>
        <v/>
      </c>
      <c r="H19" s="46"/>
      <c r="I19" s="47" t="str">
        <f t="shared" si="7"/>
        <v/>
      </c>
      <c r="J19" s="48"/>
      <c r="K19" s="48"/>
      <c r="L19" s="48"/>
      <c r="M19" s="49" t="str">
        <f t="shared" ref="M19" si="16">IF(D19="親子ダブルス","親","")</f>
        <v/>
      </c>
      <c r="N19" s="50"/>
      <c r="O19" s="51" t="str">
        <f t="shared" si="0"/>
        <v/>
      </c>
      <c r="P19" s="35" t="str">
        <f t="shared" si="0"/>
        <v/>
      </c>
      <c r="Q19" s="1"/>
      <c r="T19" s="52" t="str">
        <f t="shared" si="10"/>
        <v/>
      </c>
      <c r="U19" s="52" t="str">
        <f t="shared" si="1"/>
        <v/>
      </c>
      <c r="V19" s="52" t="str">
        <f t="shared" si="1"/>
        <v/>
      </c>
      <c r="W19" s="52" t="str">
        <f t="shared" si="1"/>
        <v/>
      </c>
      <c r="X19" s="52" t="str">
        <f t="shared" si="1"/>
        <v/>
      </c>
      <c r="Y19" s="1"/>
      <c r="Z19" s="8">
        <f t="shared" si="4"/>
        <v>0</v>
      </c>
      <c r="AA19" s="38" t="str">
        <f t="shared" ref="AA19" si="17">IF(AND($F19&lt;&gt;"",Z19=0),"苗字と名前の間に全角文字で「空白」を入力してください",IF(AND(LEFT(E19,3)="ｼﾆｱ",L19+L20&lt;100),"シニアの部は45歳以上、合計100歳以上となっています！",""))</f>
        <v/>
      </c>
    </row>
    <row r="20" spans="2:27" s="8" customFormat="1" ht="26.25" customHeight="1" thickBot="1" x14ac:dyDescent="0.45">
      <c r="B20" s="53"/>
      <c r="C20" s="101"/>
      <c r="D20" s="103"/>
      <c r="E20" s="103"/>
      <c r="F20" s="54"/>
      <c r="G20" s="55" t="str">
        <f t="shared" si="6"/>
        <v/>
      </c>
      <c r="H20" s="54"/>
      <c r="I20" s="55" t="str">
        <f t="shared" si="7"/>
        <v/>
      </c>
      <c r="J20" s="56"/>
      <c r="K20" s="56"/>
      <c r="L20" s="56"/>
      <c r="M20" s="57">
        <v>5</v>
      </c>
      <c r="N20" s="58"/>
      <c r="O20" s="59" t="str">
        <f t="shared" si="0"/>
        <v/>
      </c>
      <c r="P20" s="35" t="str">
        <f t="shared" si="0"/>
        <v/>
      </c>
      <c r="Q20" s="1"/>
      <c r="T20" s="52" t="str">
        <f t="shared" si="10"/>
        <v/>
      </c>
      <c r="U20" s="52" t="str">
        <f t="shared" si="1"/>
        <v/>
      </c>
      <c r="V20" s="52" t="str">
        <f t="shared" si="1"/>
        <v/>
      </c>
      <c r="W20" s="52" t="str">
        <f t="shared" si="1"/>
        <v/>
      </c>
      <c r="X20" s="52" t="str">
        <f t="shared" si="1"/>
        <v/>
      </c>
      <c r="Y20" s="1"/>
      <c r="Z20" s="8">
        <f t="shared" si="4"/>
        <v>0</v>
      </c>
      <c r="AA20" s="38" t="str">
        <f t="shared" ref="AA20" si="18">IF(AND(RIGHT(D19,1)="S",F20&lt;&gt;""),"シングルスは上段に入力してください",IF(AND($F20&lt;&gt;"",Z20=0),"苗字と名前の間に全角文字で「空白」を入力してください",""))</f>
        <v/>
      </c>
    </row>
    <row r="21" spans="2:27" s="8" customFormat="1" ht="26.25" customHeight="1" x14ac:dyDescent="0.4">
      <c r="B21" s="45"/>
      <c r="C21" s="100">
        <v>5</v>
      </c>
      <c r="D21" s="102"/>
      <c r="E21" s="102"/>
      <c r="F21" s="46"/>
      <c r="G21" s="47" t="str">
        <f t="shared" si="6"/>
        <v/>
      </c>
      <c r="H21" s="46"/>
      <c r="I21" s="47" t="str">
        <f t="shared" si="7"/>
        <v/>
      </c>
      <c r="J21" s="48"/>
      <c r="K21" s="48"/>
      <c r="L21" s="48"/>
      <c r="M21" s="49" t="str">
        <f t="shared" ref="M21" si="19">IF(D21="親子ダブルス","親","")</f>
        <v/>
      </c>
      <c r="N21" s="50"/>
      <c r="O21" s="51" t="str">
        <f t="shared" si="0"/>
        <v/>
      </c>
      <c r="P21" s="35" t="str">
        <f t="shared" si="0"/>
        <v/>
      </c>
      <c r="Q21" s="1"/>
      <c r="T21" s="52" t="str">
        <f t="shared" si="10"/>
        <v/>
      </c>
      <c r="U21" s="52" t="str">
        <f t="shared" si="1"/>
        <v/>
      </c>
      <c r="V21" s="52" t="str">
        <f t="shared" si="1"/>
        <v/>
      </c>
      <c r="W21" s="52" t="str">
        <f t="shared" si="1"/>
        <v/>
      </c>
      <c r="X21" s="52" t="str">
        <f t="shared" si="1"/>
        <v/>
      </c>
      <c r="Y21" s="1"/>
      <c r="Z21" s="8">
        <f t="shared" si="4"/>
        <v>0</v>
      </c>
      <c r="AA21" s="38" t="str">
        <f t="shared" ref="AA21" si="20">IF(AND($F21&lt;&gt;"",Z21=0),"苗字と名前の間に全角文字で「空白」を入力してください",IF(AND(LEFT(E21,3)="ｼﾆｱ",L21+L22&lt;100),"シニアの部は45歳以上、合計100歳以上となっています！",""))</f>
        <v/>
      </c>
    </row>
    <row r="22" spans="2:27" s="8" customFormat="1" ht="26.25" customHeight="1" thickBot="1" x14ac:dyDescent="0.45">
      <c r="B22" s="53"/>
      <c r="C22" s="101"/>
      <c r="D22" s="103"/>
      <c r="E22" s="103"/>
      <c r="F22" s="54"/>
      <c r="G22" s="55" t="str">
        <f t="shared" si="6"/>
        <v/>
      </c>
      <c r="H22" s="54"/>
      <c r="I22" s="55" t="str">
        <f t="shared" si="7"/>
        <v/>
      </c>
      <c r="J22" s="56"/>
      <c r="K22" s="56"/>
      <c r="L22" s="56"/>
      <c r="M22" s="57">
        <v>5</v>
      </c>
      <c r="N22" s="58"/>
      <c r="O22" s="59" t="str">
        <f t="shared" si="0"/>
        <v/>
      </c>
      <c r="P22" s="35" t="str">
        <f t="shared" si="0"/>
        <v/>
      </c>
      <c r="Q22" s="1"/>
      <c r="T22" s="52" t="str">
        <f t="shared" si="10"/>
        <v/>
      </c>
      <c r="U22" s="52" t="str">
        <f t="shared" si="1"/>
        <v/>
      </c>
      <c r="V22" s="52" t="str">
        <f t="shared" si="1"/>
        <v/>
      </c>
      <c r="W22" s="52" t="str">
        <f t="shared" si="1"/>
        <v/>
      </c>
      <c r="X22" s="52" t="str">
        <f t="shared" si="1"/>
        <v/>
      </c>
      <c r="Y22" s="1"/>
      <c r="Z22" s="8">
        <f t="shared" si="4"/>
        <v>0</v>
      </c>
      <c r="AA22" s="38" t="str">
        <f t="shared" ref="AA22" si="21">IF(AND(RIGHT(D21,1)="S",F22&lt;&gt;""),"シングルスは上段に入力してください",IF(AND($F22&lt;&gt;"",Z22=0),"苗字と名前の間に全角文字で「空白」を入力してください",""))</f>
        <v/>
      </c>
    </row>
    <row r="23" spans="2:27" s="8" customFormat="1" ht="26.25" customHeight="1" x14ac:dyDescent="0.4">
      <c r="B23" s="45"/>
      <c r="C23" s="100">
        <v>6</v>
      </c>
      <c r="D23" s="102"/>
      <c r="E23" s="102"/>
      <c r="F23" s="46"/>
      <c r="G23" s="47" t="str">
        <f t="shared" si="6"/>
        <v/>
      </c>
      <c r="H23" s="46"/>
      <c r="I23" s="47" t="str">
        <f t="shared" si="7"/>
        <v/>
      </c>
      <c r="J23" s="48"/>
      <c r="K23" s="48"/>
      <c r="L23" s="48"/>
      <c r="M23" s="49" t="str">
        <f t="shared" ref="M23" si="22">IF(D23="親子ダブルス","親","")</f>
        <v/>
      </c>
      <c r="N23" s="50"/>
      <c r="O23" s="51" t="str">
        <f t="shared" si="0"/>
        <v/>
      </c>
      <c r="P23" s="35" t="str">
        <f t="shared" si="0"/>
        <v/>
      </c>
      <c r="Q23" s="1"/>
      <c r="T23" s="52" t="str">
        <f t="shared" si="10"/>
        <v/>
      </c>
      <c r="U23" s="52" t="str">
        <f t="shared" si="1"/>
        <v/>
      </c>
      <c r="V23" s="52" t="str">
        <f t="shared" si="1"/>
        <v/>
      </c>
      <c r="W23" s="52" t="str">
        <f t="shared" si="1"/>
        <v/>
      </c>
      <c r="X23" s="52" t="str">
        <f t="shared" si="1"/>
        <v/>
      </c>
      <c r="Y23" s="1"/>
      <c r="Z23" s="8">
        <f t="shared" si="4"/>
        <v>0</v>
      </c>
      <c r="AA23" s="38" t="str">
        <f t="shared" ref="AA23" si="23">IF(AND($F23&lt;&gt;"",Z23=0),"苗字と名前の間に全角文字で「空白」を入力してください",IF(AND(LEFT(E23,3)="ｼﾆｱ",L23+L24&lt;100),"シニアの部は45歳以上、合計100歳以上となっています！",""))</f>
        <v/>
      </c>
    </row>
    <row r="24" spans="2:27" s="8" customFormat="1" ht="26.25" customHeight="1" thickBot="1" x14ac:dyDescent="0.45">
      <c r="B24" s="53"/>
      <c r="C24" s="101"/>
      <c r="D24" s="103"/>
      <c r="E24" s="103"/>
      <c r="F24" s="54"/>
      <c r="G24" s="55" t="str">
        <f t="shared" si="6"/>
        <v/>
      </c>
      <c r="H24" s="54"/>
      <c r="I24" s="55" t="str">
        <f t="shared" si="7"/>
        <v/>
      </c>
      <c r="J24" s="56"/>
      <c r="K24" s="56"/>
      <c r="L24" s="56"/>
      <c r="M24" s="57">
        <v>5</v>
      </c>
      <c r="N24" s="58"/>
      <c r="O24" s="59" t="str">
        <f t="shared" si="0"/>
        <v/>
      </c>
      <c r="P24" s="35" t="str">
        <f t="shared" si="0"/>
        <v/>
      </c>
      <c r="Q24" s="1"/>
      <c r="T24" s="52" t="str">
        <f t="shared" si="10"/>
        <v/>
      </c>
      <c r="U24" s="52" t="str">
        <f t="shared" si="1"/>
        <v/>
      </c>
      <c r="V24" s="52" t="str">
        <f t="shared" si="1"/>
        <v/>
      </c>
      <c r="W24" s="52" t="str">
        <f t="shared" si="1"/>
        <v/>
      </c>
      <c r="X24" s="52" t="str">
        <f t="shared" si="1"/>
        <v/>
      </c>
      <c r="Y24" s="1"/>
      <c r="Z24" s="8">
        <f t="shared" si="4"/>
        <v>0</v>
      </c>
      <c r="AA24" s="38" t="str">
        <f t="shared" ref="AA24" si="24">IF(AND(RIGHT(D23,1)="S",F24&lt;&gt;""),"シングルスは上段に入力してください",IF(AND($F24&lt;&gt;"",Z24=0),"苗字と名前の間に全角文字で「空白」を入力してください",""))</f>
        <v/>
      </c>
    </row>
    <row r="25" spans="2:27" s="8" customFormat="1" ht="26.25" customHeight="1" x14ac:dyDescent="0.4">
      <c r="B25" s="45"/>
      <c r="C25" s="100">
        <v>7</v>
      </c>
      <c r="D25" s="102"/>
      <c r="E25" s="102"/>
      <c r="F25" s="46"/>
      <c r="G25" s="47" t="str">
        <f t="shared" si="6"/>
        <v/>
      </c>
      <c r="H25" s="46"/>
      <c r="I25" s="47" t="str">
        <f t="shared" si="7"/>
        <v/>
      </c>
      <c r="J25" s="48"/>
      <c r="K25" s="48"/>
      <c r="L25" s="48"/>
      <c r="M25" s="49" t="str">
        <f t="shared" ref="M25" si="25">IF(D25="親子ダブルス","親","")</f>
        <v/>
      </c>
      <c r="N25" s="50"/>
      <c r="O25" s="51" t="str">
        <f t="shared" si="0"/>
        <v/>
      </c>
      <c r="P25" s="35" t="str">
        <f t="shared" si="0"/>
        <v/>
      </c>
      <c r="Q25" s="1"/>
      <c r="T25" s="52" t="str">
        <f t="shared" si="10"/>
        <v/>
      </c>
      <c r="U25" s="52" t="str">
        <f t="shared" si="1"/>
        <v/>
      </c>
      <c r="V25" s="52" t="str">
        <f t="shared" si="1"/>
        <v/>
      </c>
      <c r="W25" s="52" t="str">
        <f t="shared" si="1"/>
        <v/>
      </c>
      <c r="X25" s="52" t="str">
        <f t="shared" si="1"/>
        <v/>
      </c>
      <c r="Y25" s="1"/>
      <c r="Z25" s="8">
        <f t="shared" si="4"/>
        <v>0</v>
      </c>
      <c r="AA25" s="38" t="str">
        <f t="shared" ref="AA25" si="26">IF(AND($F25&lt;&gt;"",Z25=0),"苗字と名前の間に全角文字で「空白」を入力してください",IF(AND(LEFT(E25,3)="ｼﾆｱ",L25+L26&lt;100),"シニアの部は45歳以上、合計100歳以上となっています！",""))</f>
        <v/>
      </c>
    </row>
    <row r="26" spans="2:27" s="8" customFormat="1" ht="26.25" customHeight="1" thickBot="1" x14ac:dyDescent="0.45">
      <c r="B26" s="53"/>
      <c r="C26" s="101"/>
      <c r="D26" s="103"/>
      <c r="E26" s="103"/>
      <c r="F26" s="54"/>
      <c r="G26" s="55" t="str">
        <f t="shared" si="6"/>
        <v/>
      </c>
      <c r="H26" s="54"/>
      <c r="I26" s="55" t="str">
        <f t="shared" si="7"/>
        <v/>
      </c>
      <c r="J26" s="56"/>
      <c r="K26" s="56"/>
      <c r="L26" s="56"/>
      <c r="M26" s="57">
        <v>5</v>
      </c>
      <c r="N26" s="58"/>
      <c r="O26" s="59" t="str">
        <f t="shared" si="0"/>
        <v/>
      </c>
      <c r="P26" s="35" t="str">
        <f t="shared" si="0"/>
        <v/>
      </c>
      <c r="Q26" s="1"/>
      <c r="T26" s="52" t="str">
        <f t="shared" si="10"/>
        <v/>
      </c>
      <c r="U26" s="52" t="str">
        <f t="shared" si="1"/>
        <v/>
      </c>
      <c r="V26" s="52" t="str">
        <f t="shared" si="1"/>
        <v/>
      </c>
      <c r="W26" s="52" t="str">
        <f t="shared" si="1"/>
        <v/>
      </c>
      <c r="X26" s="52" t="str">
        <f t="shared" si="1"/>
        <v/>
      </c>
      <c r="Y26" s="1"/>
      <c r="Z26" s="8">
        <f t="shared" si="4"/>
        <v>0</v>
      </c>
      <c r="AA26" s="38" t="str">
        <f t="shared" ref="AA26" si="27">IF(AND(RIGHT(D25,1)="S",F26&lt;&gt;""),"シングルスは上段に入力してください",IF(AND($F26&lt;&gt;"",Z26=0),"苗字と名前の間に全角文字で「空白」を入力してください",""))</f>
        <v/>
      </c>
    </row>
    <row r="27" spans="2:27" s="8" customFormat="1" ht="26.25" customHeight="1" x14ac:dyDescent="0.4">
      <c r="B27" s="45"/>
      <c r="C27" s="100">
        <v>8</v>
      </c>
      <c r="D27" s="102"/>
      <c r="E27" s="102"/>
      <c r="F27" s="46"/>
      <c r="G27" s="47" t="str">
        <f t="shared" si="6"/>
        <v/>
      </c>
      <c r="H27" s="46"/>
      <c r="I27" s="47" t="str">
        <f t="shared" si="7"/>
        <v/>
      </c>
      <c r="J27" s="48"/>
      <c r="K27" s="48"/>
      <c r="L27" s="48"/>
      <c r="M27" s="49" t="str">
        <f t="shared" ref="M27" si="28">IF(D27="親子ダブルス","親","")</f>
        <v/>
      </c>
      <c r="N27" s="50"/>
      <c r="O27" s="51" t="str">
        <f t="shared" si="0"/>
        <v/>
      </c>
      <c r="P27" s="35" t="str">
        <f t="shared" si="0"/>
        <v/>
      </c>
      <c r="Q27" s="1"/>
      <c r="T27" s="52" t="str">
        <f t="shared" si="10"/>
        <v/>
      </c>
      <c r="U27" s="52" t="str">
        <f t="shared" si="10"/>
        <v/>
      </c>
      <c r="V27" s="52" t="str">
        <f t="shared" si="10"/>
        <v/>
      </c>
      <c r="W27" s="52" t="str">
        <f t="shared" si="10"/>
        <v/>
      </c>
      <c r="X27" s="52" t="str">
        <f t="shared" si="10"/>
        <v/>
      </c>
      <c r="Y27" s="1"/>
      <c r="Z27" s="8">
        <f t="shared" si="4"/>
        <v>0</v>
      </c>
      <c r="AA27" s="38" t="str">
        <f t="shared" ref="AA27" si="29">IF(AND($F27&lt;&gt;"",Z27=0),"苗字と名前の間に全角文字で「空白」を入力してください",IF(AND(LEFT(E27,3)="ｼﾆｱ",L27+L28&lt;100),"シニアの部は45歳以上、合計100歳以上となっています！",""))</f>
        <v/>
      </c>
    </row>
    <row r="28" spans="2:27" s="8" customFormat="1" ht="26.25" customHeight="1" thickBot="1" x14ac:dyDescent="0.45">
      <c r="B28" s="53"/>
      <c r="C28" s="101"/>
      <c r="D28" s="103"/>
      <c r="E28" s="103"/>
      <c r="F28" s="54"/>
      <c r="G28" s="55" t="str">
        <f t="shared" si="6"/>
        <v/>
      </c>
      <c r="H28" s="54"/>
      <c r="I28" s="55" t="str">
        <f t="shared" si="7"/>
        <v/>
      </c>
      <c r="J28" s="56"/>
      <c r="K28" s="56"/>
      <c r="L28" s="56"/>
      <c r="M28" s="57">
        <v>5</v>
      </c>
      <c r="N28" s="58"/>
      <c r="O28" s="59" t="str">
        <f t="shared" si="0"/>
        <v/>
      </c>
      <c r="P28" s="35" t="str">
        <f t="shared" si="0"/>
        <v/>
      </c>
      <c r="Q28" s="1"/>
      <c r="T28" s="52" t="str">
        <f t="shared" si="10"/>
        <v/>
      </c>
      <c r="U28" s="52" t="str">
        <f t="shared" si="10"/>
        <v/>
      </c>
      <c r="V28" s="52" t="str">
        <f t="shared" si="10"/>
        <v/>
      </c>
      <c r="W28" s="52" t="str">
        <f t="shared" si="10"/>
        <v/>
      </c>
      <c r="X28" s="52" t="str">
        <f t="shared" si="10"/>
        <v/>
      </c>
      <c r="Y28" s="1"/>
      <c r="Z28" s="8">
        <f t="shared" si="4"/>
        <v>0</v>
      </c>
      <c r="AA28" s="38" t="str">
        <f t="shared" ref="AA28" si="30">IF(AND(RIGHT(D27,1)="S",F28&lt;&gt;""),"シングルスは上段に入力してください",IF(AND($F28&lt;&gt;"",Z28=0),"苗字と名前の間に全角文字で「空白」を入力してください",""))</f>
        <v/>
      </c>
    </row>
    <row r="29" spans="2:27" s="8" customFormat="1" ht="26.25" customHeight="1" x14ac:dyDescent="0.4">
      <c r="B29" s="45"/>
      <c r="C29" s="100">
        <v>9</v>
      </c>
      <c r="D29" s="102"/>
      <c r="E29" s="102"/>
      <c r="F29" s="46"/>
      <c r="G29" s="47" t="str">
        <f t="shared" si="6"/>
        <v/>
      </c>
      <c r="H29" s="46"/>
      <c r="I29" s="47" t="str">
        <f t="shared" si="7"/>
        <v/>
      </c>
      <c r="J29" s="48"/>
      <c r="K29" s="48"/>
      <c r="L29" s="48"/>
      <c r="M29" s="49" t="str">
        <f t="shared" ref="M29" si="31">IF(D29="親子ダブルス","親","")</f>
        <v/>
      </c>
      <c r="N29" s="50"/>
      <c r="O29" s="51" t="str">
        <f t="shared" si="0"/>
        <v/>
      </c>
      <c r="P29" s="35" t="str">
        <f t="shared" si="0"/>
        <v/>
      </c>
      <c r="Q29" s="1"/>
      <c r="T29" s="52" t="str">
        <f t="shared" si="10"/>
        <v/>
      </c>
      <c r="U29" s="52" t="str">
        <f t="shared" si="10"/>
        <v/>
      </c>
      <c r="V29" s="52" t="str">
        <f t="shared" si="10"/>
        <v/>
      </c>
      <c r="W29" s="52" t="str">
        <f t="shared" si="10"/>
        <v/>
      </c>
      <c r="X29" s="52" t="str">
        <f t="shared" si="10"/>
        <v/>
      </c>
      <c r="Y29" s="1"/>
      <c r="Z29" s="8">
        <f t="shared" si="4"/>
        <v>0</v>
      </c>
      <c r="AA29" s="38" t="str">
        <f t="shared" ref="AA29" si="32">IF(AND($F29&lt;&gt;"",Z29=0),"苗字と名前の間に全角文字で「空白」を入力してください",IF(AND(LEFT(E29,3)="ｼﾆｱ",L29+L30&lt;100),"シニアの部は45歳以上、合計100歳以上となっています！",""))</f>
        <v/>
      </c>
    </row>
    <row r="30" spans="2:27" s="8" customFormat="1" ht="26.25" customHeight="1" thickBot="1" x14ac:dyDescent="0.45">
      <c r="B30" s="53"/>
      <c r="C30" s="101"/>
      <c r="D30" s="103"/>
      <c r="E30" s="103"/>
      <c r="F30" s="54"/>
      <c r="G30" s="55" t="str">
        <f t="shared" si="6"/>
        <v/>
      </c>
      <c r="H30" s="54"/>
      <c r="I30" s="55" t="str">
        <f t="shared" si="7"/>
        <v/>
      </c>
      <c r="J30" s="56"/>
      <c r="K30" s="56"/>
      <c r="L30" s="56"/>
      <c r="M30" s="57">
        <v>5</v>
      </c>
      <c r="N30" s="58"/>
      <c r="O30" s="59" t="str">
        <f t="shared" si="0"/>
        <v/>
      </c>
      <c r="P30" s="35" t="str">
        <f t="shared" si="0"/>
        <v/>
      </c>
      <c r="Q30" s="1"/>
      <c r="T30" s="52" t="str">
        <f t="shared" si="10"/>
        <v/>
      </c>
      <c r="U30" s="52" t="str">
        <f t="shared" si="10"/>
        <v/>
      </c>
      <c r="V30" s="52" t="str">
        <f t="shared" si="10"/>
        <v/>
      </c>
      <c r="W30" s="52" t="str">
        <f t="shared" si="10"/>
        <v/>
      </c>
      <c r="X30" s="52" t="str">
        <f t="shared" si="10"/>
        <v/>
      </c>
      <c r="Y30" s="1"/>
      <c r="Z30" s="8">
        <f t="shared" si="4"/>
        <v>0</v>
      </c>
      <c r="AA30" s="38" t="str">
        <f t="shared" ref="AA30" si="33">IF(AND(RIGHT(D29,1)="S",F30&lt;&gt;""),"シングルスは上段に入力してください",IF(AND($F30&lt;&gt;"",Z30=0),"苗字と名前の間に全角文字で「空白」を入力してください",""))</f>
        <v/>
      </c>
    </row>
    <row r="31" spans="2:27" s="8" customFormat="1" ht="26.25" customHeight="1" x14ac:dyDescent="0.4">
      <c r="B31" s="45"/>
      <c r="C31" s="100">
        <v>10</v>
      </c>
      <c r="D31" s="102"/>
      <c r="E31" s="102"/>
      <c r="F31" s="46"/>
      <c r="G31" s="47" t="str">
        <f t="shared" si="6"/>
        <v/>
      </c>
      <c r="H31" s="46"/>
      <c r="I31" s="47" t="str">
        <f t="shared" si="7"/>
        <v/>
      </c>
      <c r="J31" s="48"/>
      <c r="K31" s="48"/>
      <c r="L31" s="48"/>
      <c r="M31" s="49" t="str">
        <f t="shared" ref="M31" si="34">IF(D31="親子ダブルス","親","")</f>
        <v/>
      </c>
      <c r="N31" s="50"/>
      <c r="O31" s="51" t="str">
        <f t="shared" si="0"/>
        <v/>
      </c>
      <c r="P31" s="35" t="str">
        <f t="shared" si="0"/>
        <v/>
      </c>
      <c r="Q31" s="1"/>
      <c r="T31" s="52" t="str">
        <f t="shared" si="10"/>
        <v/>
      </c>
      <c r="U31" s="52" t="str">
        <f t="shared" si="10"/>
        <v/>
      </c>
      <c r="V31" s="52" t="str">
        <f t="shared" si="10"/>
        <v/>
      </c>
      <c r="W31" s="52" t="str">
        <f t="shared" si="10"/>
        <v/>
      </c>
      <c r="X31" s="52" t="str">
        <f t="shared" si="10"/>
        <v/>
      </c>
      <c r="Y31" s="1"/>
      <c r="Z31" s="8">
        <f t="shared" si="4"/>
        <v>0</v>
      </c>
      <c r="AA31" s="38" t="str">
        <f t="shared" ref="AA31" si="35">IF(AND($F31&lt;&gt;"",Z31=0),"苗字と名前の間に全角文字で「空白」を入力してください",IF(AND(LEFT(E31,3)="ｼﾆｱ",L31+L32&lt;100),"シニアの部は45歳以上、合計100歳以上となっています！",""))</f>
        <v/>
      </c>
    </row>
    <row r="32" spans="2:27" s="8" customFormat="1" ht="26.25" customHeight="1" thickBot="1" x14ac:dyDescent="0.45">
      <c r="B32" s="53"/>
      <c r="C32" s="101"/>
      <c r="D32" s="103"/>
      <c r="E32" s="103"/>
      <c r="F32" s="54"/>
      <c r="G32" s="55" t="str">
        <f t="shared" si="6"/>
        <v/>
      </c>
      <c r="H32" s="54"/>
      <c r="I32" s="55" t="str">
        <f t="shared" si="7"/>
        <v/>
      </c>
      <c r="J32" s="56"/>
      <c r="K32" s="56"/>
      <c r="L32" s="56"/>
      <c r="M32" s="57">
        <v>5</v>
      </c>
      <c r="N32" s="58"/>
      <c r="O32" s="59" t="str">
        <f t="shared" si="0"/>
        <v/>
      </c>
      <c r="P32" s="35" t="str">
        <f t="shared" si="0"/>
        <v/>
      </c>
      <c r="Q32" s="1"/>
      <c r="T32" s="52" t="str">
        <f t="shared" si="10"/>
        <v/>
      </c>
      <c r="U32" s="52" t="str">
        <f t="shared" si="10"/>
        <v/>
      </c>
      <c r="V32" s="52" t="str">
        <f t="shared" si="10"/>
        <v/>
      </c>
      <c r="W32" s="52" t="str">
        <f t="shared" si="10"/>
        <v/>
      </c>
      <c r="X32" s="52" t="str">
        <f t="shared" si="10"/>
        <v/>
      </c>
      <c r="Y32" s="1"/>
      <c r="Z32" s="8">
        <f t="shared" si="4"/>
        <v>0</v>
      </c>
      <c r="AA32" s="38" t="str">
        <f t="shared" ref="AA32" si="36">IF(AND(RIGHT(D31,1)="S",F32&lt;&gt;""),"シングルスは上段に入力してください",IF(AND($F32&lt;&gt;"",Z32=0),"苗字と名前の間に全角文字で「空白」を入力してください",""))</f>
        <v/>
      </c>
    </row>
    <row r="33" spans="1:27" s="8" customFormat="1" ht="26.25" customHeight="1" x14ac:dyDescent="0.4">
      <c r="B33" s="45"/>
      <c r="C33" s="100">
        <v>11</v>
      </c>
      <c r="D33" s="102"/>
      <c r="E33" s="102"/>
      <c r="F33" s="46"/>
      <c r="G33" s="47" t="str">
        <f t="shared" si="6"/>
        <v/>
      </c>
      <c r="H33" s="46"/>
      <c r="I33" s="47" t="str">
        <f t="shared" si="7"/>
        <v/>
      </c>
      <c r="J33" s="48"/>
      <c r="K33" s="48"/>
      <c r="L33" s="48"/>
      <c r="M33" s="49" t="str">
        <f t="shared" ref="M33" si="37">IF(D33="親子ダブルス","親","")</f>
        <v/>
      </c>
      <c r="N33" s="50"/>
      <c r="O33" s="51" t="str">
        <f t="shared" si="0"/>
        <v/>
      </c>
      <c r="P33" s="35" t="str">
        <f t="shared" si="0"/>
        <v/>
      </c>
      <c r="Q33" s="1"/>
      <c r="T33" s="52" t="str">
        <f t="shared" si="10"/>
        <v/>
      </c>
      <c r="U33" s="52" t="str">
        <f t="shared" si="10"/>
        <v/>
      </c>
      <c r="V33" s="52" t="str">
        <f t="shared" si="10"/>
        <v/>
      </c>
      <c r="W33" s="52" t="str">
        <f t="shared" si="10"/>
        <v/>
      </c>
      <c r="X33" s="52" t="str">
        <f t="shared" si="10"/>
        <v/>
      </c>
      <c r="Y33" s="1"/>
      <c r="Z33" s="8">
        <f t="shared" si="4"/>
        <v>0</v>
      </c>
      <c r="AA33" s="38" t="str">
        <f t="shared" ref="AA33" si="38">IF(AND($F33&lt;&gt;"",Z33=0),"苗字と名前の間に全角文字で「空白」を入力してください",IF(AND(LEFT(E33,3)="ｼﾆｱ",L33+L34&lt;100),"シニアの部は45歳以上、合計100歳以上となっています！",""))</f>
        <v/>
      </c>
    </row>
    <row r="34" spans="1:27" s="8" customFormat="1" ht="26.25" customHeight="1" thickBot="1" x14ac:dyDescent="0.45">
      <c r="B34" s="53"/>
      <c r="C34" s="101"/>
      <c r="D34" s="103"/>
      <c r="E34" s="103"/>
      <c r="F34" s="54"/>
      <c r="G34" s="55" t="str">
        <f t="shared" si="6"/>
        <v/>
      </c>
      <c r="H34" s="54"/>
      <c r="I34" s="55" t="str">
        <f t="shared" si="7"/>
        <v/>
      </c>
      <c r="J34" s="56"/>
      <c r="K34" s="56"/>
      <c r="L34" s="56"/>
      <c r="M34" s="57">
        <v>5</v>
      </c>
      <c r="N34" s="58"/>
      <c r="O34" s="59" t="str">
        <f t="shared" si="0"/>
        <v/>
      </c>
      <c r="P34" s="35" t="str">
        <f t="shared" si="0"/>
        <v/>
      </c>
      <c r="Q34" s="1"/>
      <c r="T34" s="52" t="str">
        <f t="shared" si="10"/>
        <v/>
      </c>
      <c r="U34" s="52" t="str">
        <f t="shared" si="10"/>
        <v/>
      </c>
      <c r="V34" s="52" t="str">
        <f t="shared" si="10"/>
        <v/>
      </c>
      <c r="W34" s="52" t="str">
        <f t="shared" si="10"/>
        <v/>
      </c>
      <c r="X34" s="52" t="str">
        <f t="shared" si="10"/>
        <v/>
      </c>
      <c r="Y34" s="1"/>
      <c r="Z34" s="8">
        <f t="shared" si="4"/>
        <v>0</v>
      </c>
      <c r="AA34" s="38" t="str">
        <f t="shared" ref="AA34" si="39">IF(AND(RIGHT(D33,1)="S",F34&lt;&gt;""),"シングルスは上段に入力してください",IF(AND($F34&lt;&gt;"",Z34=0),"苗字と名前の間に全角文字で「空白」を入力してください",""))</f>
        <v/>
      </c>
    </row>
    <row r="35" spans="1:27" s="8" customFormat="1" ht="26.25" customHeight="1" x14ac:dyDescent="0.4">
      <c r="B35" s="45"/>
      <c r="C35" s="100">
        <v>12</v>
      </c>
      <c r="D35" s="102"/>
      <c r="E35" s="102"/>
      <c r="F35" s="46"/>
      <c r="G35" s="47" t="str">
        <f t="shared" si="6"/>
        <v/>
      </c>
      <c r="H35" s="46"/>
      <c r="I35" s="47" t="str">
        <f t="shared" si="7"/>
        <v/>
      </c>
      <c r="J35" s="48"/>
      <c r="K35" s="48"/>
      <c r="L35" s="48"/>
      <c r="M35" s="49" t="str">
        <f t="shared" ref="M35" si="40">IF(D35="親子ダブルス","親","")</f>
        <v/>
      </c>
      <c r="N35" s="50"/>
      <c r="O35" s="51" t="str">
        <f t="shared" si="0"/>
        <v/>
      </c>
      <c r="P35" s="35" t="str">
        <f t="shared" si="0"/>
        <v/>
      </c>
      <c r="Q35" s="1"/>
      <c r="T35" s="52" t="str">
        <f t="shared" si="10"/>
        <v/>
      </c>
      <c r="U35" s="52" t="str">
        <f t="shared" si="10"/>
        <v/>
      </c>
      <c r="V35" s="52" t="str">
        <f t="shared" si="10"/>
        <v/>
      </c>
      <c r="W35" s="52" t="str">
        <f t="shared" si="10"/>
        <v/>
      </c>
      <c r="X35" s="52" t="str">
        <f t="shared" si="10"/>
        <v/>
      </c>
      <c r="Y35" s="1"/>
      <c r="Z35" s="8">
        <f t="shared" si="4"/>
        <v>0</v>
      </c>
      <c r="AA35" s="38" t="str">
        <f t="shared" ref="AA35" si="41">IF(AND($F35&lt;&gt;"",Z35=0),"苗字と名前の間に全角文字で「空白」を入力してください",IF(AND(LEFT(E35,3)="ｼﾆｱ",L35+L36&lt;100),"シニアの部は45歳以上、合計100歳以上となっています！",""))</f>
        <v/>
      </c>
    </row>
    <row r="36" spans="1:27" s="8" customFormat="1" ht="26.25" customHeight="1" thickBot="1" x14ac:dyDescent="0.45">
      <c r="B36" s="53"/>
      <c r="C36" s="101"/>
      <c r="D36" s="103"/>
      <c r="E36" s="103"/>
      <c r="F36" s="54"/>
      <c r="G36" s="55" t="str">
        <f t="shared" si="6"/>
        <v/>
      </c>
      <c r="H36" s="54"/>
      <c r="I36" s="55" t="str">
        <f t="shared" si="7"/>
        <v/>
      </c>
      <c r="J36" s="56"/>
      <c r="K36" s="56"/>
      <c r="L36" s="56"/>
      <c r="M36" s="57">
        <v>5</v>
      </c>
      <c r="N36" s="60"/>
      <c r="O36" s="61" t="str">
        <f t="shared" si="0"/>
        <v/>
      </c>
      <c r="P36" s="35" t="str">
        <f t="shared" si="0"/>
        <v/>
      </c>
      <c r="Q36" s="1"/>
      <c r="T36" s="52" t="str">
        <f t="shared" si="10"/>
        <v/>
      </c>
      <c r="U36" s="52" t="str">
        <f t="shared" si="10"/>
        <v/>
      </c>
      <c r="V36" s="52" t="str">
        <f t="shared" si="10"/>
        <v/>
      </c>
      <c r="W36" s="52" t="str">
        <f t="shared" si="10"/>
        <v/>
      </c>
      <c r="X36" s="52" t="str">
        <f t="shared" si="10"/>
        <v/>
      </c>
      <c r="Y36" s="1"/>
      <c r="Z36" s="8">
        <f t="shared" si="4"/>
        <v>0</v>
      </c>
      <c r="AA36" s="38" t="str">
        <f t="shared" ref="AA36" si="42">IF(AND(RIGHT(D35,1)="S",F36&lt;&gt;""),"シングルスは上段に入力してください",IF(AND($F36&lt;&gt;"",Z36=0),"苗字と名前の間に全角文字で「空白」を入力してください",""))</f>
        <v/>
      </c>
    </row>
    <row r="37" spans="1:27" x14ac:dyDescent="0.4">
      <c r="A37" s="1"/>
      <c r="B37" s="1"/>
      <c r="C37" s="62"/>
      <c r="D37" s="1"/>
      <c r="E37" s="1"/>
      <c r="F37" s="1"/>
      <c r="G37" s="7"/>
      <c r="H37" s="1"/>
      <c r="I37" s="7"/>
      <c r="J37" s="1"/>
      <c r="K37" s="1"/>
      <c r="L37" s="1"/>
      <c r="M37" s="1"/>
      <c r="N37" s="1"/>
      <c r="O37" s="1"/>
      <c r="P37" s="1"/>
      <c r="Q37" s="1"/>
    </row>
  </sheetData>
  <sheetProtection sheet="1" selectLockedCells="1"/>
  <mergeCells count="56"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I8:O9"/>
    <mergeCell ref="C13:C14"/>
    <mergeCell ref="D13:D14"/>
    <mergeCell ref="E13:E14"/>
    <mergeCell ref="C15:C16"/>
    <mergeCell ref="D15:D16"/>
    <mergeCell ref="E15:E16"/>
    <mergeCell ref="C11:C12"/>
    <mergeCell ref="D11:D12"/>
    <mergeCell ref="E11:E12"/>
    <mergeCell ref="C4:D4"/>
    <mergeCell ref="E4:F4"/>
    <mergeCell ref="C5:D5"/>
    <mergeCell ref="E5:F5"/>
    <mergeCell ref="C6:D6"/>
    <mergeCell ref="E6:G6"/>
    <mergeCell ref="C7:D7"/>
    <mergeCell ref="E7:F7"/>
    <mergeCell ref="C8:D8"/>
    <mergeCell ref="E8:F8"/>
    <mergeCell ref="C1:K1"/>
    <mergeCell ref="L1:O1"/>
    <mergeCell ref="C2:D2"/>
    <mergeCell ref="E2:F2"/>
    <mergeCell ref="C3:D3"/>
    <mergeCell ref="E3:F3"/>
  </mergeCells>
  <phoneticPr fontId="3"/>
  <conditionalFormatting sqref="E2:F7">
    <cfRule type="expression" dxfId="4" priority="5" stopIfTrue="1">
      <formula>AND(COUNTA($F$13:$F$28)&gt;0,E2="")</formula>
    </cfRule>
  </conditionalFormatting>
  <conditionalFormatting sqref="F11:F36">
    <cfRule type="expression" dxfId="3" priority="3" stopIfTrue="1">
      <formula>AND($Z11=0,F11&lt;&gt;"")</formula>
    </cfRule>
  </conditionalFormatting>
  <conditionalFormatting sqref="F12:O12 F14:O14 F16:O16 F18:O18 F20:O20 F22:O22 F24:O24 F26:O26 F28:O28 F30:O30 F32:O32 F34:O34 F36:O36">
    <cfRule type="expression" dxfId="2" priority="4">
      <formula>RIGHT($D11,1)="S"</formula>
    </cfRule>
  </conditionalFormatting>
  <conditionalFormatting sqref="L11 L13 L15 L17 L19 L21 L23 L25 L27 L29 L31 L33 L35">
    <cfRule type="expression" dxfId="1" priority="1" stopIfTrue="1">
      <formula>AND(LEFT($E11,3)="ｼﾆｱ",OR(L11&lt;45,$L11="",$L11+$L12&lt;100))</formula>
    </cfRule>
  </conditionalFormatting>
  <conditionalFormatting sqref="L12 L14 L16 L18 L20 L22 L24 L26 L28 L30 L32 L34 L36">
    <cfRule type="expression" dxfId="0" priority="2" stopIfTrue="1">
      <formula>AND(LEFT($E11,3)="ｼﾆｱ",OR(L12&lt;45,$L12="",$L11+$L12&lt;100))</formula>
    </cfRule>
  </conditionalFormatting>
  <dataValidations count="8">
    <dataValidation type="list" imeMode="hiragana" allowBlank="1" showInputMessage="1" showErrorMessage="1" sqref="J11:K36" xr:uid="{E8E809B3-7040-4223-88F7-11366F9D9AD1}">
      <formula1>"〇"</formula1>
    </dataValidation>
    <dataValidation type="list" allowBlank="1" showInputMessage="1" showErrorMessage="1" sqref="E8" xr:uid="{BE4B2966-5885-4C26-9DA3-322D9C17DD4F}">
      <formula1>"必要,不要"</formula1>
    </dataValidation>
    <dataValidation type="list" allowBlank="1" showInputMessage="1" showErrorMessage="1" sqref="D11 D13 D15 D17 D19 D21 D23 D25 D27 D29 D31 D33 D35" xr:uid="{206E548C-C6F6-45D9-AD9F-052CD61D0155}">
      <formula1>$S$5:$S$8</formula1>
    </dataValidation>
    <dataValidation imeMode="halfKatakana" allowBlank="1" showInputMessage="1" showErrorMessage="1" sqref="B11:B36 I11:I36 G11:G36" xr:uid="{72301E75-3BEE-4B83-87DA-BE90C44DF455}"/>
    <dataValidation imeMode="halfAlpha" allowBlank="1" showInputMessage="1" showErrorMessage="1" sqref="E7:F7 E2 L11:N36" xr:uid="{4DAC8E4C-BA4A-4D42-86C1-8BE58EE6BE7A}"/>
    <dataValidation imeMode="hiragana" allowBlank="1" showInputMessage="1" showErrorMessage="1" sqref="E6 E3:E4 F4 F11:F36 H11:H36" xr:uid="{0812F80B-F7C0-48AF-AFCB-83A9ACC4CC41}"/>
    <dataValidation imeMode="fullKatakana" allowBlank="1" showInputMessage="1" showErrorMessage="1" sqref="E5:F5" xr:uid="{F2D21932-97AE-4F18-A019-F19D146CEEEC}"/>
    <dataValidation type="list" allowBlank="1" showInputMessage="1" showErrorMessage="1" sqref="E11 E13 E15 E17 E19 E21 E23 E25 E27 E29 E31 E33 E35" xr:uid="{1643C737-3767-461F-A992-D3B797C74643}">
      <formula1>$T11:$X11</formula1>
    </dataValidation>
  </dataValidations>
  <printOptions horizontalCentered="1"/>
  <pageMargins left="0.11811023622047245" right="0.11811023622047245" top="0.47244094488188981" bottom="0.35433070866141736" header="0.43307086614173229" footer="0.23622047244094491"/>
  <pageSetup paperSize="9" scale="88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結成記念</vt:lpstr>
      <vt:lpstr>結成記念!Print_Area</vt:lpstr>
      <vt:lpstr>結成記念!Print_Titles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忠芳 松澤</cp:lastModifiedBy>
  <cp:lastPrinted>2022-09-13T09:57:52Z</cp:lastPrinted>
  <dcterms:created xsi:type="dcterms:W3CDTF">2022-06-29T02:15:31Z</dcterms:created>
  <dcterms:modified xsi:type="dcterms:W3CDTF">2024-03-24T09:32:49Z</dcterms:modified>
</cp:coreProperties>
</file>