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6\"/>
    </mc:Choice>
  </mc:AlternateContent>
  <xr:revisionPtr revIDLastSave="0" documentId="8_{F9F1EB8B-4167-4938-B957-3672EA40901D}" xr6:coauthVersionLast="47" xr6:coauthVersionMax="47" xr10:uidLastSave="{00000000-0000-0000-0000-000000000000}"/>
  <bookViews>
    <workbookView xWindow="84" yWindow="504" windowWidth="22248" windowHeight="11940" xr2:uid="{8A767EEA-F9B4-47EC-9BC4-4D93B33D47A3}"/>
  </bookViews>
  <sheets>
    <sheet name="結成記念" sheetId="1" r:id="rId1"/>
  </sheets>
  <definedNames>
    <definedName name="_xlnm.Print_Area" localSheetId="0">結成記念!$C$13:$O$36</definedName>
    <definedName name="_xlnm.Print_Titles" localSheetId="0">結成記念!$1:$10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6" i="1" l="1"/>
  <c r="AT36" i="1"/>
  <c r="AS36" i="1"/>
  <c r="AQ36" i="1"/>
  <c r="AO36" i="1"/>
  <c r="AK36" i="1"/>
  <c r="AJ36" i="1"/>
  <c r="AI36" i="1"/>
  <c r="AH36" i="1"/>
  <c r="AF36" i="1"/>
  <c r="AE36" i="1"/>
  <c r="AB36" i="1"/>
  <c r="O36" i="1"/>
  <c r="AW36" i="1" s="1"/>
  <c r="M36" i="1"/>
  <c r="AV36" i="1" s="1"/>
  <c r="B36" i="1"/>
  <c r="AU35" i="1"/>
  <c r="AT35" i="1"/>
  <c r="AS35" i="1"/>
  <c r="AQ35" i="1"/>
  <c r="AO35" i="1"/>
  <c r="AN35" i="1"/>
  <c r="AN36" i="1" s="1"/>
  <c r="AM35" i="1"/>
  <c r="AM36" i="1" s="1"/>
  <c r="AL35" i="1"/>
  <c r="AL36" i="1" s="1"/>
  <c r="AK35" i="1"/>
  <c r="AJ35" i="1"/>
  <c r="AI35" i="1"/>
  <c r="AH35" i="1"/>
  <c r="AF35" i="1"/>
  <c r="AE35" i="1"/>
  <c r="AB35" i="1"/>
  <c r="AA35" i="1" s="1"/>
  <c r="Z35" i="1"/>
  <c r="Y35" i="1"/>
  <c r="X35" i="1"/>
  <c r="W35" i="1"/>
  <c r="V35" i="1"/>
  <c r="U35" i="1"/>
  <c r="T35" i="1"/>
  <c r="S35" i="1"/>
  <c r="R35" i="1"/>
  <c r="O35" i="1"/>
  <c r="AW35" i="1" s="1"/>
  <c r="M35" i="1"/>
  <c r="AV35" i="1" s="1"/>
  <c r="B35" i="1"/>
  <c r="AU34" i="1"/>
  <c r="AT34" i="1"/>
  <c r="AS34" i="1"/>
  <c r="AQ34" i="1"/>
  <c r="AO34" i="1"/>
  <c r="AK34" i="1"/>
  <c r="AJ34" i="1"/>
  <c r="AI34" i="1"/>
  <c r="AH34" i="1"/>
  <c r="AF34" i="1"/>
  <c r="AE34" i="1"/>
  <c r="AB34" i="1"/>
  <c r="O34" i="1"/>
  <c r="AW34" i="1" s="1"/>
  <c r="M34" i="1"/>
  <c r="AV34" i="1" s="1"/>
  <c r="B34" i="1"/>
  <c r="AU33" i="1"/>
  <c r="AT33" i="1"/>
  <c r="AS33" i="1"/>
  <c r="AQ33" i="1"/>
  <c r="AO33" i="1"/>
  <c r="AN33" i="1"/>
  <c r="AN34" i="1" s="1"/>
  <c r="AM33" i="1"/>
  <c r="AM34" i="1" s="1"/>
  <c r="AL33" i="1"/>
  <c r="AL34" i="1" s="1"/>
  <c r="AK33" i="1"/>
  <c r="AJ33" i="1"/>
  <c r="AI33" i="1"/>
  <c r="AH33" i="1"/>
  <c r="AF33" i="1"/>
  <c r="AE33" i="1"/>
  <c r="AB33" i="1"/>
  <c r="AA33" i="1"/>
  <c r="Z33" i="1"/>
  <c r="Y33" i="1"/>
  <c r="X33" i="1"/>
  <c r="W33" i="1"/>
  <c r="V33" i="1"/>
  <c r="U33" i="1"/>
  <c r="T33" i="1"/>
  <c r="S33" i="1"/>
  <c r="R33" i="1"/>
  <c r="R34" i="1" s="1"/>
  <c r="AA34" i="1" s="1"/>
  <c r="O33" i="1"/>
  <c r="AW33" i="1" s="1"/>
  <c r="M33" i="1"/>
  <c r="AV33" i="1" s="1"/>
  <c r="B33" i="1"/>
  <c r="AV32" i="1"/>
  <c r="AU32" i="1"/>
  <c r="AT32" i="1"/>
  <c r="AS32" i="1"/>
  <c r="AQ32" i="1"/>
  <c r="AO32" i="1"/>
  <c r="AK32" i="1"/>
  <c r="AJ32" i="1"/>
  <c r="AI32" i="1"/>
  <c r="AH32" i="1"/>
  <c r="AF32" i="1"/>
  <c r="AE32" i="1"/>
  <c r="AB32" i="1"/>
  <c r="T32" i="1"/>
  <c r="O32" i="1"/>
  <c r="AW32" i="1" s="1"/>
  <c r="M32" i="1"/>
  <c r="B32" i="1"/>
  <c r="AV31" i="1"/>
  <c r="AU31" i="1"/>
  <c r="AT31" i="1"/>
  <c r="AS31" i="1"/>
  <c r="AQ31" i="1"/>
  <c r="AO31" i="1"/>
  <c r="AN31" i="1"/>
  <c r="AN32" i="1" s="1"/>
  <c r="AM31" i="1"/>
  <c r="AM32" i="1" s="1"/>
  <c r="AL31" i="1"/>
  <c r="AL32" i="1" s="1"/>
  <c r="AK31" i="1"/>
  <c r="AJ31" i="1"/>
  <c r="AI31" i="1"/>
  <c r="AH31" i="1"/>
  <c r="AF31" i="1"/>
  <c r="AE31" i="1"/>
  <c r="AB31" i="1"/>
  <c r="AA31" i="1"/>
  <c r="Z31" i="1"/>
  <c r="Y31" i="1"/>
  <c r="X31" i="1"/>
  <c r="W31" i="1"/>
  <c r="V31" i="1"/>
  <c r="U31" i="1"/>
  <c r="T31" i="1"/>
  <c r="S31" i="1"/>
  <c r="R31" i="1"/>
  <c r="R32" i="1" s="1"/>
  <c r="O31" i="1"/>
  <c r="AW31" i="1" s="1"/>
  <c r="M31" i="1"/>
  <c r="B31" i="1"/>
  <c r="AU30" i="1"/>
  <c r="AT30" i="1"/>
  <c r="AS30" i="1"/>
  <c r="AQ30" i="1"/>
  <c r="AO30" i="1"/>
  <c r="AK30" i="1"/>
  <c r="AJ30" i="1"/>
  <c r="AI30" i="1"/>
  <c r="AH30" i="1"/>
  <c r="AF30" i="1"/>
  <c r="AE30" i="1"/>
  <c r="AB30" i="1"/>
  <c r="O30" i="1"/>
  <c r="AW30" i="1" s="1"/>
  <c r="M30" i="1"/>
  <c r="AV30" i="1" s="1"/>
  <c r="B30" i="1"/>
  <c r="AU29" i="1"/>
  <c r="AT29" i="1"/>
  <c r="AS29" i="1"/>
  <c r="AQ29" i="1"/>
  <c r="AO29" i="1"/>
  <c r="AN29" i="1"/>
  <c r="AN30" i="1" s="1"/>
  <c r="AM29" i="1"/>
  <c r="AM30" i="1" s="1"/>
  <c r="AL29" i="1"/>
  <c r="AL30" i="1" s="1"/>
  <c r="AK29" i="1"/>
  <c r="AJ29" i="1"/>
  <c r="AI29" i="1"/>
  <c r="AH29" i="1"/>
  <c r="AF29" i="1"/>
  <c r="AE29" i="1"/>
  <c r="AB29" i="1"/>
  <c r="Z29" i="1"/>
  <c r="Y29" i="1"/>
  <c r="X29" i="1"/>
  <c r="W29" i="1"/>
  <c r="V29" i="1"/>
  <c r="U29" i="1"/>
  <c r="T29" i="1"/>
  <c r="S29" i="1"/>
  <c r="R29" i="1"/>
  <c r="R30" i="1" s="1"/>
  <c r="O29" i="1"/>
  <c r="AW29" i="1" s="1"/>
  <c r="M29" i="1"/>
  <c r="AV29" i="1" s="1"/>
  <c r="B29" i="1"/>
  <c r="AU28" i="1"/>
  <c r="AT28" i="1"/>
  <c r="AS28" i="1"/>
  <c r="AQ28" i="1"/>
  <c r="AO28" i="1"/>
  <c r="AK28" i="1"/>
  <c r="AJ28" i="1"/>
  <c r="AI28" i="1"/>
  <c r="AH28" i="1"/>
  <c r="AF28" i="1"/>
  <c r="AE28" i="1"/>
  <c r="AB28" i="1"/>
  <c r="R28" i="1"/>
  <c r="O28" i="1"/>
  <c r="AW28" i="1" s="1"/>
  <c r="M28" i="1"/>
  <c r="AV28" i="1" s="1"/>
  <c r="B28" i="1"/>
  <c r="AU27" i="1"/>
  <c r="AT27" i="1"/>
  <c r="AS27" i="1"/>
  <c r="AQ27" i="1"/>
  <c r="AO27" i="1"/>
  <c r="AN27" i="1"/>
  <c r="AN28" i="1" s="1"/>
  <c r="AM27" i="1"/>
  <c r="AM28" i="1" s="1"/>
  <c r="AL27" i="1"/>
  <c r="AL28" i="1" s="1"/>
  <c r="AK27" i="1"/>
  <c r="AJ27" i="1"/>
  <c r="AI27" i="1"/>
  <c r="AH27" i="1"/>
  <c r="AF27" i="1"/>
  <c r="AE27" i="1"/>
  <c r="AB27" i="1"/>
  <c r="AA27" i="1" s="1"/>
  <c r="Z27" i="1"/>
  <c r="Y27" i="1"/>
  <c r="X27" i="1"/>
  <c r="W27" i="1"/>
  <c r="V27" i="1"/>
  <c r="U27" i="1"/>
  <c r="T27" i="1"/>
  <c r="S27" i="1"/>
  <c r="R27" i="1"/>
  <c r="O27" i="1"/>
  <c r="AW27" i="1" s="1"/>
  <c r="M27" i="1"/>
  <c r="AV27" i="1" s="1"/>
  <c r="B27" i="1"/>
  <c r="AU26" i="1"/>
  <c r="AT26" i="1"/>
  <c r="AS26" i="1"/>
  <c r="AQ26" i="1"/>
  <c r="AO26" i="1"/>
  <c r="AK26" i="1"/>
  <c r="AJ26" i="1"/>
  <c r="AI26" i="1"/>
  <c r="AH26" i="1"/>
  <c r="AF26" i="1"/>
  <c r="AE26" i="1"/>
  <c r="AB26" i="1"/>
  <c r="AA25" i="1" s="1"/>
  <c r="O26" i="1"/>
  <c r="AW26" i="1" s="1"/>
  <c r="M26" i="1"/>
  <c r="AV26" i="1" s="1"/>
  <c r="B26" i="1"/>
  <c r="AU25" i="1"/>
  <c r="AT25" i="1"/>
  <c r="AS25" i="1"/>
  <c r="AQ25" i="1"/>
  <c r="AO25" i="1"/>
  <c r="AN25" i="1"/>
  <c r="AN26" i="1" s="1"/>
  <c r="AM25" i="1"/>
  <c r="AM26" i="1" s="1"/>
  <c r="AL25" i="1"/>
  <c r="AL26" i="1" s="1"/>
  <c r="AK25" i="1"/>
  <c r="AJ25" i="1"/>
  <c r="AI25" i="1"/>
  <c r="AH25" i="1"/>
  <c r="AF25" i="1"/>
  <c r="AE25" i="1"/>
  <c r="AB25" i="1"/>
  <c r="Z25" i="1"/>
  <c r="Y25" i="1"/>
  <c r="X25" i="1"/>
  <c r="W25" i="1"/>
  <c r="V25" i="1"/>
  <c r="U25" i="1"/>
  <c r="T25" i="1"/>
  <c r="S25" i="1"/>
  <c r="R25" i="1"/>
  <c r="R26" i="1" s="1"/>
  <c r="AA26" i="1" s="1"/>
  <c r="O25" i="1"/>
  <c r="AW25" i="1" s="1"/>
  <c r="M25" i="1"/>
  <c r="AV25" i="1" s="1"/>
  <c r="B25" i="1"/>
  <c r="AW24" i="1"/>
  <c r="AV24" i="1"/>
  <c r="AU24" i="1"/>
  <c r="AT24" i="1"/>
  <c r="AS24" i="1"/>
  <c r="AQ24" i="1"/>
  <c r="AO24" i="1"/>
  <c r="AK24" i="1"/>
  <c r="AJ24" i="1"/>
  <c r="AI24" i="1"/>
  <c r="AH24" i="1"/>
  <c r="AF24" i="1"/>
  <c r="AE24" i="1"/>
  <c r="AB24" i="1"/>
  <c r="AA23" i="1" s="1"/>
  <c r="T24" i="1"/>
  <c r="O24" i="1"/>
  <c r="M24" i="1"/>
  <c r="B24" i="1"/>
  <c r="AU23" i="1"/>
  <c r="AT23" i="1"/>
  <c r="AS23" i="1"/>
  <c r="AQ23" i="1"/>
  <c r="AO23" i="1"/>
  <c r="AN23" i="1"/>
  <c r="AN24" i="1" s="1"/>
  <c r="AM23" i="1"/>
  <c r="AM24" i="1" s="1"/>
  <c r="AL23" i="1"/>
  <c r="AL24" i="1" s="1"/>
  <c r="AK23" i="1"/>
  <c r="AJ23" i="1"/>
  <c r="AI23" i="1"/>
  <c r="AH23" i="1"/>
  <c r="AF23" i="1"/>
  <c r="AE23" i="1"/>
  <c r="AB23" i="1"/>
  <c r="Z23" i="1"/>
  <c r="Y23" i="1"/>
  <c r="X23" i="1"/>
  <c r="W23" i="1"/>
  <c r="V23" i="1"/>
  <c r="U23" i="1"/>
  <c r="T23" i="1"/>
  <c r="S23" i="1"/>
  <c r="R23" i="1"/>
  <c r="R24" i="1" s="1"/>
  <c r="O23" i="1"/>
  <c r="AW23" i="1" s="1"/>
  <c r="M23" i="1"/>
  <c r="AV23" i="1" s="1"/>
  <c r="B23" i="1"/>
  <c r="AU22" i="1"/>
  <c r="AT22" i="1"/>
  <c r="AS22" i="1"/>
  <c r="AQ22" i="1"/>
  <c r="AO22" i="1"/>
  <c r="AK22" i="1"/>
  <c r="AJ22" i="1"/>
  <c r="AI22" i="1"/>
  <c r="AH22" i="1"/>
  <c r="AF22" i="1"/>
  <c r="AE22" i="1"/>
  <c r="AB22" i="1"/>
  <c r="T22" i="1"/>
  <c r="O22" i="1"/>
  <c r="AW22" i="1" s="1"/>
  <c r="M22" i="1"/>
  <c r="AV22" i="1" s="1"/>
  <c r="B22" i="1"/>
  <c r="AU21" i="1"/>
  <c r="AT21" i="1"/>
  <c r="AS21" i="1"/>
  <c r="AQ21" i="1"/>
  <c r="AO21" i="1"/>
  <c r="AN21" i="1"/>
  <c r="AN22" i="1" s="1"/>
  <c r="AM21" i="1"/>
  <c r="AM22" i="1" s="1"/>
  <c r="AL21" i="1"/>
  <c r="AL22" i="1" s="1"/>
  <c r="AK21" i="1"/>
  <c r="AJ21" i="1"/>
  <c r="AI21" i="1"/>
  <c r="AH21" i="1"/>
  <c r="AF21" i="1"/>
  <c r="AE21" i="1"/>
  <c r="AB21" i="1"/>
  <c r="AA21" i="1" s="1"/>
  <c r="Z21" i="1"/>
  <c r="Y21" i="1"/>
  <c r="X21" i="1"/>
  <c r="W21" i="1"/>
  <c r="V21" i="1"/>
  <c r="U21" i="1"/>
  <c r="T21" i="1"/>
  <c r="S21" i="1"/>
  <c r="R21" i="1"/>
  <c r="R22" i="1" s="1"/>
  <c r="O21" i="1"/>
  <c r="AW21" i="1" s="1"/>
  <c r="M21" i="1"/>
  <c r="AV21" i="1" s="1"/>
  <c r="B21" i="1"/>
  <c r="AU20" i="1"/>
  <c r="AT20" i="1"/>
  <c r="AS20" i="1"/>
  <c r="AQ20" i="1"/>
  <c r="AO20" i="1"/>
  <c r="AK20" i="1"/>
  <c r="AJ20" i="1"/>
  <c r="AI20" i="1"/>
  <c r="AH20" i="1"/>
  <c r="AF20" i="1"/>
  <c r="AE20" i="1"/>
  <c r="AB20" i="1"/>
  <c r="O20" i="1"/>
  <c r="AW20" i="1" s="1"/>
  <c r="M20" i="1"/>
  <c r="AV20" i="1" s="1"/>
  <c r="B20" i="1"/>
  <c r="AU19" i="1"/>
  <c r="AT19" i="1"/>
  <c r="AS19" i="1"/>
  <c r="AQ19" i="1"/>
  <c r="AO19" i="1"/>
  <c r="AN19" i="1"/>
  <c r="AN20" i="1" s="1"/>
  <c r="AM19" i="1"/>
  <c r="AM20" i="1" s="1"/>
  <c r="AL19" i="1"/>
  <c r="AL20" i="1" s="1"/>
  <c r="AK19" i="1"/>
  <c r="AJ19" i="1"/>
  <c r="AI19" i="1"/>
  <c r="AH19" i="1"/>
  <c r="AF19" i="1"/>
  <c r="AE19" i="1"/>
  <c r="AB19" i="1"/>
  <c r="Z19" i="1"/>
  <c r="Y19" i="1"/>
  <c r="X19" i="1"/>
  <c r="W19" i="1"/>
  <c r="V19" i="1"/>
  <c r="U19" i="1"/>
  <c r="T19" i="1"/>
  <c r="S19" i="1"/>
  <c r="R19" i="1"/>
  <c r="R20" i="1" s="1"/>
  <c r="AA20" i="1" s="1"/>
  <c r="O19" i="1"/>
  <c r="AW19" i="1" s="1"/>
  <c r="M19" i="1"/>
  <c r="AV19" i="1" s="1"/>
  <c r="B19" i="1"/>
  <c r="AW18" i="1"/>
  <c r="AU18" i="1"/>
  <c r="AT18" i="1"/>
  <c r="AS18" i="1"/>
  <c r="AQ18" i="1"/>
  <c r="AO18" i="1"/>
  <c r="AK18" i="1"/>
  <c r="AJ18" i="1"/>
  <c r="AI18" i="1"/>
  <c r="AH18" i="1"/>
  <c r="AF18" i="1"/>
  <c r="AE18" i="1"/>
  <c r="AB18" i="1"/>
  <c r="AA17" i="1" s="1"/>
  <c r="O18" i="1"/>
  <c r="M18" i="1"/>
  <c r="AV18" i="1" s="1"/>
  <c r="B18" i="1"/>
  <c r="AW17" i="1"/>
  <c r="AU17" i="1"/>
  <c r="AT17" i="1"/>
  <c r="AS17" i="1"/>
  <c r="AQ17" i="1"/>
  <c r="AO17" i="1"/>
  <c r="AN17" i="1"/>
  <c r="AN18" i="1" s="1"/>
  <c r="AM17" i="1"/>
  <c r="AM18" i="1" s="1"/>
  <c r="AL17" i="1"/>
  <c r="AL18" i="1" s="1"/>
  <c r="AK17" i="1"/>
  <c r="AJ17" i="1"/>
  <c r="AI17" i="1"/>
  <c r="AH17" i="1"/>
  <c r="AF17" i="1"/>
  <c r="AE17" i="1"/>
  <c r="AB17" i="1"/>
  <c r="Z17" i="1"/>
  <c r="Y17" i="1"/>
  <c r="X17" i="1"/>
  <c r="W17" i="1"/>
  <c r="V17" i="1"/>
  <c r="U17" i="1"/>
  <c r="T17" i="1"/>
  <c r="S17" i="1"/>
  <c r="R17" i="1"/>
  <c r="R18" i="1" s="1"/>
  <c r="AA18" i="1" s="1"/>
  <c r="O17" i="1"/>
  <c r="M17" i="1"/>
  <c r="AV17" i="1" s="1"/>
  <c r="B17" i="1"/>
  <c r="AU16" i="1"/>
  <c r="AT16" i="1"/>
  <c r="AS16" i="1"/>
  <c r="AQ16" i="1"/>
  <c r="AO16" i="1"/>
  <c r="AK16" i="1"/>
  <c r="AJ16" i="1"/>
  <c r="AI16" i="1"/>
  <c r="AH16" i="1"/>
  <c r="AF16" i="1"/>
  <c r="AE16" i="1"/>
  <c r="AB16" i="1"/>
  <c r="T16" i="1"/>
  <c r="O16" i="1"/>
  <c r="AW16" i="1" s="1"/>
  <c r="M16" i="1"/>
  <c r="AV16" i="1" s="1"/>
  <c r="B16" i="1"/>
  <c r="AW15" i="1"/>
  <c r="AV15" i="1"/>
  <c r="AU15" i="1"/>
  <c r="AT15" i="1"/>
  <c r="AS15" i="1"/>
  <c r="AQ15" i="1"/>
  <c r="AO15" i="1"/>
  <c r="AN15" i="1"/>
  <c r="AN16" i="1" s="1"/>
  <c r="AM15" i="1"/>
  <c r="AM16" i="1" s="1"/>
  <c r="AL15" i="1"/>
  <c r="AL16" i="1" s="1"/>
  <c r="AK15" i="1"/>
  <c r="AJ15" i="1"/>
  <c r="AI15" i="1"/>
  <c r="AH15" i="1"/>
  <c r="AF15" i="1"/>
  <c r="AE15" i="1"/>
  <c r="AB15" i="1"/>
  <c r="AA15" i="1"/>
  <c r="Z15" i="1"/>
  <c r="Y15" i="1"/>
  <c r="X15" i="1"/>
  <c r="W15" i="1"/>
  <c r="V15" i="1"/>
  <c r="U15" i="1"/>
  <c r="T15" i="1"/>
  <c r="S15" i="1"/>
  <c r="R15" i="1"/>
  <c r="R16" i="1" s="1"/>
  <c r="O15" i="1"/>
  <c r="M15" i="1"/>
  <c r="B15" i="1"/>
  <c r="AU14" i="1"/>
  <c r="AT14" i="1"/>
  <c r="AS14" i="1"/>
  <c r="AQ14" i="1"/>
  <c r="AO14" i="1"/>
  <c r="AK14" i="1"/>
  <c r="AJ14" i="1"/>
  <c r="AI14" i="1"/>
  <c r="AH14" i="1"/>
  <c r="AF14" i="1"/>
  <c r="AE14" i="1"/>
  <c r="AB14" i="1"/>
  <c r="O14" i="1"/>
  <c r="AW14" i="1" s="1"/>
  <c r="M14" i="1"/>
  <c r="AV14" i="1" s="1"/>
  <c r="B14" i="1"/>
  <c r="AU13" i="1"/>
  <c r="AT13" i="1"/>
  <c r="AS13" i="1"/>
  <c r="AQ13" i="1"/>
  <c r="AO13" i="1"/>
  <c r="AN13" i="1"/>
  <c r="AN14" i="1" s="1"/>
  <c r="AM13" i="1"/>
  <c r="AM14" i="1" s="1"/>
  <c r="AL13" i="1"/>
  <c r="AL14" i="1" s="1"/>
  <c r="AK13" i="1"/>
  <c r="AJ13" i="1"/>
  <c r="AI13" i="1"/>
  <c r="AH13" i="1"/>
  <c r="AF13" i="1"/>
  <c r="AE13" i="1"/>
  <c r="AB13" i="1"/>
  <c r="Z13" i="1"/>
  <c r="Y13" i="1"/>
  <c r="X13" i="1"/>
  <c r="V13" i="1"/>
  <c r="U13" i="1"/>
  <c r="T13" i="1"/>
  <c r="S13" i="1"/>
  <c r="W13" i="1" s="1"/>
  <c r="R13" i="1"/>
  <c r="R14" i="1" s="1"/>
  <c r="O13" i="1"/>
  <c r="AW13" i="1" s="1"/>
  <c r="M13" i="1"/>
  <c r="AV13" i="1" s="1"/>
  <c r="B13" i="1"/>
  <c r="AB12" i="1"/>
  <c r="M12" i="1"/>
  <c r="O12" i="1" s="1"/>
  <c r="B12" i="1"/>
  <c r="AB11" i="1"/>
  <c r="AA11" i="1"/>
  <c r="S11" i="1"/>
  <c r="Y11" i="1" s="1"/>
  <c r="R11" i="1"/>
  <c r="O11" i="1"/>
  <c r="M11" i="1"/>
  <c r="B11" i="1"/>
  <c r="H9" i="1"/>
  <c r="H8" i="1"/>
  <c r="Z3" i="1"/>
  <c r="Y3" i="1"/>
  <c r="G33" i="1"/>
  <c r="G17" i="1"/>
  <c r="I28" i="1"/>
  <c r="I31" i="1"/>
  <c r="I12" i="1"/>
  <c r="G23" i="1"/>
  <c r="G14" i="1"/>
  <c r="G32" i="1"/>
  <c r="G16" i="1"/>
  <c r="G27" i="1"/>
  <c r="I30" i="1"/>
  <c r="I11" i="1"/>
  <c r="G22" i="1"/>
  <c r="G13" i="1"/>
  <c r="I32" i="1"/>
  <c r="I26" i="1"/>
  <c r="G21" i="1"/>
  <c r="I21" i="1"/>
  <c r="G28" i="1"/>
  <c r="I33" i="1"/>
  <c r="I16" i="1"/>
  <c r="I36" i="1"/>
  <c r="I23" i="1"/>
  <c r="G31" i="1"/>
  <c r="I35" i="1"/>
  <c r="I19" i="1"/>
  <c r="G34" i="1"/>
  <c r="G18" i="1"/>
  <c r="I15" i="1"/>
  <c r="I25" i="1"/>
  <c r="G11" i="1"/>
  <c r="I18" i="1"/>
  <c r="I14" i="1"/>
  <c r="I22" i="1"/>
  <c r="I17" i="1"/>
  <c r="G25" i="1"/>
  <c r="I20" i="1"/>
  <c r="G15" i="1"/>
  <c r="G24" i="1"/>
  <c r="G35" i="1"/>
  <c r="G19" i="1"/>
  <c r="G20" i="1"/>
  <c r="G30" i="1"/>
  <c r="G12" i="1"/>
  <c r="G26" i="1"/>
  <c r="I34" i="1"/>
  <c r="I29" i="1"/>
  <c r="G36" i="1"/>
  <c r="I24" i="1"/>
  <c r="I13" i="1"/>
  <c r="I27" i="1"/>
  <c r="G29" i="1"/>
  <c r="E4" i="1"/>
  <c r="T12" i="1" l="1"/>
  <c r="V11" i="1"/>
  <c r="AA28" i="1"/>
  <c r="T30" i="1"/>
  <c r="Z11" i="1"/>
  <c r="R36" i="1"/>
  <c r="AA36" i="1" s="1"/>
  <c r="AA30" i="1"/>
  <c r="AA19" i="1"/>
  <c r="AA13" i="1"/>
  <c r="AA29" i="1"/>
  <c r="AA22" i="1"/>
  <c r="T14" i="1"/>
  <c r="AA14" i="1"/>
  <c r="AP14" i="1"/>
  <c r="AP15" i="1"/>
  <c r="AR16" i="1"/>
  <c r="AR17" i="1"/>
  <c r="AP22" i="1"/>
  <c r="AP23" i="1"/>
  <c r="AR24" i="1"/>
  <c r="AR25" i="1"/>
  <c r="AP30" i="1"/>
  <c r="AP31" i="1"/>
  <c r="AR33" i="1"/>
  <c r="AR32" i="1"/>
  <c r="AP13" i="1"/>
  <c r="AR14" i="1"/>
  <c r="AR15" i="1"/>
  <c r="AP20" i="1"/>
  <c r="AR23" i="1"/>
  <c r="AP28" i="1"/>
  <c r="AP29" i="1"/>
  <c r="AR30" i="1"/>
  <c r="AR31" i="1"/>
  <c r="AP36" i="1"/>
  <c r="AR13" i="1"/>
  <c r="AP18" i="1"/>
  <c r="AP19" i="1"/>
  <c r="AR20" i="1"/>
  <c r="AR21" i="1"/>
  <c r="AP26" i="1"/>
  <c r="AP27" i="1"/>
  <c r="AR28" i="1"/>
  <c r="AR29" i="1"/>
  <c r="AP34" i="1"/>
  <c r="AP35" i="1"/>
  <c r="AR36" i="1"/>
  <c r="AP21" i="1"/>
  <c r="AR22" i="1"/>
  <c r="AG36" i="1"/>
  <c r="AG35" i="1"/>
  <c r="AG28" i="1"/>
  <c r="AG27" i="1"/>
  <c r="AG20" i="1"/>
  <c r="AG19" i="1"/>
  <c r="AG16" i="1"/>
  <c r="AG30" i="1"/>
  <c r="AG29" i="1"/>
  <c r="AG22" i="1"/>
  <c r="AG21" i="1"/>
  <c r="AG14" i="1"/>
  <c r="AG13" i="1"/>
  <c r="AG32" i="1"/>
  <c r="AG31" i="1"/>
  <c r="AG24" i="1"/>
  <c r="AG23" i="1"/>
  <c r="AG15" i="1"/>
  <c r="AG34" i="1"/>
  <c r="AG33" i="1"/>
  <c r="AG26" i="1"/>
  <c r="AG25" i="1"/>
  <c r="AG18" i="1"/>
  <c r="AG17" i="1"/>
  <c r="AP16" i="1"/>
  <c r="AP17" i="1"/>
  <c r="AR18" i="1"/>
  <c r="AR19" i="1"/>
  <c r="AP24" i="1"/>
  <c r="AP25" i="1"/>
  <c r="AR26" i="1"/>
  <c r="AR27" i="1"/>
  <c r="AP32" i="1"/>
  <c r="AP33" i="1"/>
  <c r="AR34" i="1"/>
  <c r="AR35" i="1"/>
  <c r="R12" i="1"/>
  <c r="AA12" i="1" s="1"/>
  <c r="I8" i="1"/>
  <c r="W11" i="1"/>
  <c r="AA16" i="1"/>
  <c r="AA32" i="1"/>
  <c r="T11" i="1"/>
  <c r="X11" i="1"/>
  <c r="T20" i="1"/>
  <c r="T28" i="1"/>
  <c r="T36" i="1"/>
  <c r="AA24" i="1"/>
  <c r="U11" i="1"/>
  <c r="T18" i="1"/>
  <c r="T26" i="1"/>
  <c r="T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0E3D419C-2EBC-465C-A648-47892C08E9C9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ABC52FD0-0861-421F-8ED3-07A31B806EA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1" authorId="0" shapeId="0" xr:uid="{12BB9A85-DE39-40E7-BFC3-FC639A0BF72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1" authorId="0" shapeId="0" xr:uid="{0ACA0C40-2123-4F13-848D-30217F6D4AA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1" authorId="0" shapeId="0" xr:uid="{82498F19-D30B-416A-B821-433A5CE545D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2" authorId="0" shapeId="0" xr:uid="{B26D2C20-1C91-42BF-A968-8F323B18DC6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2" authorId="0" shapeId="0" xr:uid="{A6876ECD-0147-4976-88D2-80033C38C7F4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3" authorId="0" shapeId="0" xr:uid="{B98DD3AB-4299-4DB2-B3E4-F6D0A9BDEF4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3" authorId="0" shapeId="0" xr:uid="{AA983689-D004-48CC-958D-48685B34AC2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3" authorId="0" shapeId="0" xr:uid="{5EBDBB12-3FBA-4FF6-B1D6-A514935C0FE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3" authorId="0" shapeId="0" xr:uid="{507AEEE2-AD07-4D94-A765-0A933A241AB8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4" authorId="0" shapeId="0" xr:uid="{E35BA5FE-3544-4BD3-9FD4-4CC8530459B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4" authorId="0" shapeId="0" xr:uid="{53E24F53-891F-480F-B0D5-5D35EBEC293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5" authorId="0" shapeId="0" xr:uid="{19600B12-61EC-4F98-B496-B7C7390E2F1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5" authorId="0" shapeId="0" xr:uid="{7F4E2D3B-B1DF-4267-ADE6-B1DFD32204C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DAE5995E-BA83-414F-9AC8-934A046E3C5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5" authorId="0" shapeId="0" xr:uid="{ABF35CB4-2B5E-4476-A2A2-A69B38530F8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6" authorId="0" shapeId="0" xr:uid="{E2720185-BDD4-4B99-9D40-373A1C2CDF92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6" authorId="0" shapeId="0" xr:uid="{28F2EB66-18FE-4B75-B8C2-68DA5B2F971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7" authorId="0" shapeId="0" xr:uid="{09CD08E6-F02C-4F7E-9820-3C520B8E297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7" authorId="0" shapeId="0" xr:uid="{9E6BB7B2-9E54-45B5-B496-E32E3C2AE18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EAD9074A-046F-44EA-A23A-3D1926B84A3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7" authorId="0" shapeId="0" xr:uid="{0F18789E-C929-45B7-92DE-0A8B1862556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18" authorId="0" shapeId="0" xr:uid="{2C99FCD4-8DA1-4B45-A40A-DE66D2D8AC5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8" authorId="0" shapeId="0" xr:uid="{085D54A3-3F2C-4EEA-A0E5-68996EFA39E3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19" authorId="0" shapeId="0" xr:uid="{6F4D0A08-B62A-4E39-84EE-91F73F8666A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9" authorId="0" shapeId="0" xr:uid="{7D946830-2D25-4C8B-B5B3-68231A30157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AE470F16-F2E6-4904-AC99-114B57EDC1D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9" authorId="0" shapeId="0" xr:uid="{2E649114-0E55-4D85-BA0A-DAC373EFB874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0" authorId="0" shapeId="0" xr:uid="{3EA55F8F-F777-47C2-8CF9-0B9DE2FA3CC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0" authorId="0" shapeId="0" xr:uid="{C3BD5396-8DB5-4E19-8822-0980AE1DE11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1" authorId="0" shapeId="0" xr:uid="{1A2AFCE8-CB85-4EF0-B1FD-F99A9E9341D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1" authorId="0" shapeId="0" xr:uid="{642E6F93-21E5-47F8-BC2C-8B4418C295B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1" authorId="0" shapeId="0" xr:uid="{A7D30A1F-A3DA-487F-B150-FBCDA77B6EB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1" authorId="0" shapeId="0" xr:uid="{975B4D5F-EF3A-4190-BFF6-DF7D4D1514A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2" authorId="0" shapeId="0" xr:uid="{6C1DF3DF-B8A8-4EB6-A429-34329CD4E2F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2" authorId="0" shapeId="0" xr:uid="{07EDF640-007B-41D3-93BA-DAF0F081DEA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3" authorId="0" shapeId="0" xr:uid="{D12CE78E-BE16-44BB-ADE2-11242B311AE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3" authorId="0" shapeId="0" xr:uid="{C24FE0B7-3632-4585-BFAF-6BAF307A8E2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59185868-328F-46DA-8B08-88B34DFF2C3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3" authorId="0" shapeId="0" xr:uid="{98129945-8ECB-4E36-8806-DF27F02CD99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4" authorId="0" shapeId="0" xr:uid="{0EC65174-F628-4DB1-9C00-E562583614D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4" authorId="0" shapeId="0" xr:uid="{DEA06309-206E-4AA1-89D7-E9E2233BE15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5" authorId="0" shapeId="0" xr:uid="{B2877450-7C04-4C5A-932B-DB262DF3993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5" authorId="0" shapeId="0" xr:uid="{41230243-6BD4-4081-8EA8-7A50EB9DB5B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3D0794A4-A2BD-4667-B365-9852B8FA0D2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5" authorId="0" shapeId="0" xr:uid="{732CD0AF-EAC4-4BC0-B107-56F0B520C75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6" authorId="0" shapeId="0" xr:uid="{3894D691-D8C7-4F3E-B181-575816C5764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6" authorId="0" shapeId="0" xr:uid="{6AFB05F4-B88F-48AC-A4DB-0E386C34B3B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7" authorId="0" shapeId="0" xr:uid="{814315CA-AA29-4B01-AB2A-F507DC3F44F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7" authorId="0" shapeId="0" xr:uid="{4FA07A28-4604-4161-A174-5ED587F6415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7E6032D3-61B3-4988-A90C-F82F2C8D995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7" authorId="0" shapeId="0" xr:uid="{0E66808F-EDDC-4CC4-8900-ED50272C5A75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28" authorId="0" shapeId="0" xr:uid="{6677AEFF-6963-4229-A096-A586AC68832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8" authorId="0" shapeId="0" xr:uid="{798A8BA9-2652-499F-9163-969BC64DBEF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9" authorId="0" shapeId="0" xr:uid="{A2EB05DD-87A5-42AD-B938-04C3764B6D6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9" authorId="0" shapeId="0" xr:uid="{73A38B4C-6358-43F8-BE9B-35D7246B91D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9" authorId="0" shapeId="0" xr:uid="{B8B9852D-0141-4004-BECB-21E8925BFD0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9" authorId="0" shapeId="0" xr:uid="{F10F6809-52D5-4C42-801C-5D187D015DE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0" authorId="0" shapeId="0" xr:uid="{939B259C-F0F1-4526-A5C6-24C543CCC7B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0" authorId="0" shapeId="0" xr:uid="{05B3F162-F252-4C98-A8CB-1F5A7010C21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31" authorId="0" shapeId="0" xr:uid="{07930C38-AC6F-462B-9F41-C870F7707FC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1" authorId="0" shapeId="0" xr:uid="{082C1A87-9A5C-430B-BC88-BFEC639B218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1" authorId="0" shapeId="0" xr:uid="{42A4C89A-8D48-4907-8A9D-28E78F68E6A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1" authorId="0" shapeId="0" xr:uid="{1DB3A15C-9DAB-40B3-9FFD-429BC3DA120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2" authorId="0" shapeId="0" xr:uid="{61217620-F083-4B7C-8635-2FBAB446208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2" authorId="0" shapeId="0" xr:uid="{1279663E-2EC7-46FA-82EE-BED2E4F0E9E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33" authorId="0" shapeId="0" xr:uid="{C91CDD48-2C4A-430A-8BA3-778533A5E34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3" authorId="0" shapeId="0" xr:uid="{BE742956-3C32-49E8-8BF2-FB6E4126AA2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3" authorId="0" shapeId="0" xr:uid="{187BF04A-E045-403B-BE46-B02E6DD830E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3" authorId="0" shapeId="0" xr:uid="{777924E8-A0F5-475B-95A3-5658125E2503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4" authorId="0" shapeId="0" xr:uid="{4D216B8D-7D23-4B52-B7E1-DDF0F615EBF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4" authorId="0" shapeId="0" xr:uid="{6E445103-88D7-43B5-9659-545BD436E67E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35" authorId="0" shapeId="0" xr:uid="{180A6CB9-7D4E-4465-8E0D-9E9A47D7A5B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5" authorId="0" shapeId="0" xr:uid="{6EF2D2E8-FD7E-4F9C-A7E0-2623945CD45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5" authorId="0" shapeId="0" xr:uid="{DAD029CF-8A4B-49DA-9901-2EE88485DD5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5" authorId="0" shapeId="0" xr:uid="{61C61203-C72D-4119-86B1-768E531FCDE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J36" authorId="0" shapeId="0" xr:uid="{D9A133AA-252E-4237-B12D-4B7582B8BCA4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6" authorId="0" shapeId="0" xr:uid="{A069C766-458C-44D2-8ABE-D7AC8A06242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</commentList>
</comments>
</file>

<file path=xl/sharedStrings.xml><?xml version="1.0" encoding="utf-8"?>
<sst xmlns="http://schemas.openxmlformats.org/spreadsheetml/2006/main" count="78" uniqueCount="65">
  <si>
    <t>＜大和市バドミントン協会結成記念大会＞</t>
    <phoneticPr fontId="5"/>
  </si>
  <si>
    <t>学生</t>
    <rPh sb="0" eb="2">
      <t>ガクセイ</t>
    </rPh>
    <phoneticPr fontId="8"/>
  </si>
  <si>
    <t>協会登録者</t>
    <rPh sb="0" eb="2">
      <t>キョウカイ</t>
    </rPh>
    <rPh sb="2" eb="4">
      <t>トウロク</t>
    </rPh>
    <rPh sb="4" eb="5">
      <t>シャ</t>
    </rPh>
    <phoneticPr fontId="8"/>
  </si>
  <si>
    <t>親子</t>
    <rPh sb="0" eb="2">
      <t>オヤコ</t>
    </rPh>
    <phoneticPr fontId="8"/>
  </si>
  <si>
    <t>その他</t>
    <rPh sb="2" eb="3">
      <t>タ</t>
    </rPh>
    <phoneticPr fontId="8"/>
  </si>
  <si>
    <t>苗字と名前の間に全角文字で「空白」を入力してください</t>
    <phoneticPr fontId="5"/>
  </si>
  <si>
    <t>ｼﾆｱ1</t>
    <phoneticPr fontId="8"/>
  </si>
  <si>
    <t>ｼﾆｱ2</t>
  </si>
  <si>
    <t>申込年月日</t>
    <rPh sb="0" eb="2">
      <t>モウシコミ</t>
    </rPh>
    <phoneticPr fontId="8"/>
  </si>
  <si>
    <t>男</t>
    <rPh sb="0" eb="1">
      <t>オトコ</t>
    </rPh>
    <phoneticPr fontId="8"/>
  </si>
  <si>
    <t>子供の学年を入力してください！</t>
    <phoneticPr fontId="5"/>
  </si>
  <si>
    <t>申込責任者</t>
    <rPh sb="0" eb="2">
      <t>モウシコミ</t>
    </rPh>
    <rPh sb="2" eb="5">
      <t>セキニンシャ</t>
    </rPh>
    <phoneticPr fontId="5"/>
  </si>
  <si>
    <t>女</t>
    <rPh sb="0" eb="1">
      <t>オンナ</t>
    </rPh>
    <phoneticPr fontId="8"/>
  </si>
  <si>
    <t>責任者ﾌﾘｶﾞﾅ</t>
    <rPh sb="0" eb="3">
      <t>セキニンシャ</t>
    </rPh>
    <phoneticPr fontId="5"/>
  </si>
  <si>
    <t>所属</t>
    <rPh sb="0" eb="2">
      <t>ショゾク</t>
    </rPh>
    <phoneticPr fontId="5"/>
  </si>
  <si>
    <t>男子S</t>
    <rPh sb="0" eb="2">
      <t>ダンシ</t>
    </rPh>
    <phoneticPr fontId="8"/>
  </si>
  <si>
    <t>1部</t>
    <rPh sb="1" eb="2">
      <t>ブ</t>
    </rPh>
    <phoneticPr fontId="8"/>
  </si>
  <si>
    <t>2部</t>
    <rPh sb="1" eb="2">
      <t>ブ</t>
    </rPh>
    <phoneticPr fontId="8"/>
  </si>
  <si>
    <t>3部</t>
    <rPh sb="1" eb="2">
      <t>ブ</t>
    </rPh>
    <phoneticPr fontId="8"/>
  </si>
  <si>
    <t>メールアドレス</t>
    <phoneticPr fontId="5"/>
  </si>
  <si>
    <t>女子S</t>
    <rPh sb="0" eb="2">
      <t>ジョシ</t>
    </rPh>
    <phoneticPr fontId="8"/>
  </si>
  <si>
    <t>電話番号</t>
    <rPh sb="0" eb="2">
      <t>デンワ</t>
    </rPh>
    <rPh sb="2" eb="4">
      <t>バンゴウ</t>
    </rPh>
    <phoneticPr fontId="5"/>
  </si>
  <si>
    <t>男子D</t>
    <rPh sb="0" eb="2">
      <t>ダンシ</t>
    </rPh>
    <phoneticPr fontId="8"/>
  </si>
  <si>
    <t>領収書</t>
    <rPh sb="0" eb="3">
      <t>リョウシュウショ</t>
    </rPh>
    <phoneticPr fontId="5"/>
  </si>
  <si>
    <t>不要</t>
    <phoneticPr fontId="8"/>
  </si>
  <si>
    <t>女子D</t>
    <rPh sb="0" eb="2">
      <t>ジョシ</t>
    </rPh>
    <phoneticPr fontId="8"/>
  </si>
  <si>
    <r>
      <rPr>
        <sz val="11"/>
        <color indexed="8"/>
        <rFont val="メイリオ"/>
        <family val="3"/>
        <charset val="128"/>
      </rPr>
      <t>種目</t>
    </r>
    <r>
      <rPr>
        <sz val="8"/>
        <color indexed="8"/>
        <rFont val="メイリオ"/>
        <family val="3"/>
        <charset val="128"/>
      </rPr>
      <t xml:space="preserve">
D：ダブルス</t>
    </r>
    <rPh sb="0" eb="2">
      <t>シュモク</t>
    </rPh>
    <phoneticPr fontId="8"/>
  </si>
  <si>
    <t>ランク</t>
    <phoneticPr fontId="8"/>
  </si>
  <si>
    <t>氏　名</t>
    <rPh sb="0" eb="1">
      <t>シ</t>
    </rPh>
    <rPh sb="2" eb="3">
      <t>メイ</t>
    </rPh>
    <phoneticPr fontId="5"/>
  </si>
  <si>
    <t>シメイ　フリガナ</t>
    <phoneticPr fontId="8"/>
  </si>
  <si>
    <t>所　属</t>
    <rPh sb="0" eb="1">
      <t>ショ</t>
    </rPh>
    <rPh sb="2" eb="3">
      <t>ゾク</t>
    </rPh>
    <phoneticPr fontId="5"/>
  </si>
  <si>
    <t>ショゾク　フリガナ</t>
    <phoneticPr fontId="8"/>
  </si>
  <si>
    <t>高校生</t>
    <rPh sb="0" eb="3">
      <t>コウコウセイ</t>
    </rPh>
    <phoneticPr fontId="5"/>
  </si>
  <si>
    <t>協会
登録
者</t>
    <rPh sb="0" eb="2">
      <t>キョウカイ</t>
    </rPh>
    <rPh sb="3" eb="5">
      <t>トウロク</t>
    </rPh>
    <rPh sb="6" eb="7">
      <t>モノ</t>
    </rPh>
    <phoneticPr fontId="5"/>
  </si>
  <si>
    <t>ｼﾆｱ</t>
    <phoneticPr fontId="8"/>
  </si>
  <si>
    <t>区分</t>
    <rPh sb="0" eb="2">
      <t>クブン</t>
    </rPh>
    <phoneticPr fontId="8"/>
  </si>
  <si>
    <t>学年</t>
    <rPh sb="0" eb="2">
      <t>ガクネン</t>
    </rPh>
    <phoneticPr fontId="8"/>
  </si>
  <si>
    <t>参加料</t>
    <rPh sb="0" eb="3">
      <t>サンカリョウ</t>
    </rPh>
    <phoneticPr fontId="5"/>
  </si>
  <si>
    <t>例</t>
    <rPh sb="0" eb="1">
      <t>レイ</t>
    </rPh>
    <phoneticPr fontId="8"/>
  </si>
  <si>
    <t>ｼﾆｱ1</t>
  </si>
  <si>
    <t>大和　太郎</t>
    <rPh sb="0" eb="2">
      <t>ヤマト</t>
    </rPh>
    <rPh sb="3" eb="5">
      <t>タロウ</t>
    </rPh>
    <phoneticPr fontId="8"/>
  </si>
  <si>
    <t>大和会</t>
    <rPh sb="0" eb="2">
      <t>ヤマト</t>
    </rPh>
    <rPh sb="2" eb="3">
      <t>カイ</t>
    </rPh>
    <phoneticPr fontId="8"/>
  </si>
  <si>
    <t>〇</t>
  </si>
  <si>
    <t>大和　次郎</t>
    <rPh sb="0" eb="2">
      <t>ヤマト</t>
    </rPh>
    <rPh sb="3" eb="5">
      <t>ジロウ</t>
    </rPh>
    <phoneticPr fontId="8"/>
  </si>
  <si>
    <t>YAMATO</t>
    <phoneticPr fontId="8"/>
  </si>
  <si>
    <t>申込年月日</t>
    <rPh sb="0" eb="2">
      <t>モウシコミ</t>
    </rPh>
    <rPh sb="2" eb="5">
      <t>ネンガッピ</t>
    </rPh>
    <phoneticPr fontId="5"/>
  </si>
  <si>
    <t>所属</t>
  </si>
  <si>
    <t>せきにんしゃ</t>
    <phoneticPr fontId="5"/>
  </si>
  <si>
    <t>申込責任者</t>
  </si>
  <si>
    <t>メールアドレス</t>
  </si>
  <si>
    <t>連絡先</t>
  </si>
  <si>
    <t>領収</t>
  </si>
  <si>
    <t>No.</t>
    <phoneticPr fontId="5"/>
  </si>
  <si>
    <t>種目</t>
  </si>
  <si>
    <t>ランク</t>
  </si>
  <si>
    <t>氏名</t>
    <phoneticPr fontId="5"/>
  </si>
  <si>
    <t>シメイ</t>
    <phoneticPr fontId="5"/>
  </si>
  <si>
    <t>チーム名</t>
    <rPh sb="3" eb="4">
      <t>メイ</t>
    </rPh>
    <phoneticPr fontId="5"/>
  </si>
  <si>
    <t>ﾁｰﾑ</t>
    <phoneticPr fontId="5"/>
  </si>
  <si>
    <t>高校生</t>
  </si>
  <si>
    <t>協会登録者</t>
  </si>
  <si>
    <t>ｼﾆｱ</t>
    <phoneticPr fontId="5"/>
  </si>
  <si>
    <t>親子</t>
  </si>
  <si>
    <t>参加料</t>
  </si>
  <si>
    <t>監督or連絡先</t>
    <rPh sb="0" eb="2">
      <t>カントク</t>
    </rPh>
    <rPh sb="4" eb="7">
      <t>レンラクサキ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</si>
</sst>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参加組数　&quot;General&quot;組&quot;"/>
    <numFmt numFmtId="177" formatCode="&quot;合計金額　&quot;#,##0&quot;円&quot;"/>
    <numFmt numFmtId="178" formatCode="&quot;参加人数　&quot;General&quot;人&quot;"/>
    <numFmt numFmtId="179" formatCode="#,##0_ "/>
    <numFmt numFmtId="180" formatCode="#"/>
  </numFmts>
  <fonts count="23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Meiryo UI"/>
      <family val="2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6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7" fillId="0" borderId="1" xfId="1" applyFont="1" applyBorder="1" applyAlignment="1">
      <alignment horizontal="center" shrinkToFit="1"/>
    </xf>
    <xf numFmtId="0" fontId="10" fillId="0" borderId="0" xfId="1" applyFont="1" applyAlignment="1">
      <alignment shrinkToFit="1"/>
    </xf>
    <xf numFmtId="0" fontId="2" fillId="0" borderId="0" xfId="1" applyFont="1" applyAlignment="1">
      <alignment shrinkToFit="1"/>
    </xf>
    <xf numFmtId="0" fontId="11" fillId="2" borderId="0" xfId="1" applyFont="1" applyFill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12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6" fillId="3" borderId="0" xfId="1" applyFont="1" applyFill="1" applyAlignment="1">
      <alignment horizontal="center" shrinkToFit="1"/>
    </xf>
    <xf numFmtId="0" fontId="12" fillId="2" borderId="0" xfId="1" applyFont="1" applyFill="1" applyAlignment="1">
      <alignment vertical="center" shrinkToFit="1"/>
    </xf>
    <xf numFmtId="0" fontId="9" fillId="0" borderId="1" xfId="1" applyFont="1" applyBorder="1" applyAlignment="1">
      <alignment vertical="top" wrapText="1"/>
    </xf>
    <xf numFmtId="0" fontId="2" fillId="0" borderId="1" xfId="1" applyFont="1" applyBorder="1" applyAlignment="1">
      <alignment shrinkToFit="1"/>
    </xf>
    <xf numFmtId="0" fontId="11" fillId="2" borderId="18" xfId="1" applyFont="1" applyFill="1" applyBorder="1" applyAlignment="1">
      <alignment vertical="center" shrinkToFit="1"/>
    </xf>
    <xf numFmtId="0" fontId="2" fillId="2" borderId="21" xfId="1" applyFont="1" applyFill="1" applyBorder="1" applyAlignment="1">
      <alignment vertical="center" shrinkToFit="1"/>
    </xf>
    <xf numFmtId="0" fontId="11" fillId="2" borderId="24" xfId="1" applyFont="1" applyFill="1" applyBorder="1" applyAlignment="1">
      <alignment vertical="center" shrinkToFit="1"/>
    </xf>
    <xf numFmtId="0" fontId="11" fillId="2" borderId="0" xfId="1" applyFont="1" applyFill="1" applyAlignment="1">
      <alignment shrinkToFit="1"/>
    </xf>
    <xf numFmtId="176" fontId="15" fillId="2" borderId="0" xfId="1" applyNumberFormat="1" applyFont="1" applyFill="1" applyAlignment="1">
      <alignment horizontal="right" shrinkToFit="1"/>
    </xf>
    <xf numFmtId="178" fontId="15" fillId="2" borderId="0" xfId="1" applyNumberFormat="1" applyFont="1" applyFill="1" applyAlignment="1">
      <alignment horizontal="right" shrinkToFit="1"/>
    </xf>
    <xf numFmtId="0" fontId="2" fillId="2" borderId="0" xfId="1" applyFont="1" applyFill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17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vertical="center" textRotation="255" shrinkToFit="1"/>
    </xf>
    <xf numFmtId="0" fontId="2" fillId="2" borderId="32" xfId="1" applyFont="1" applyFill="1" applyBorder="1" applyAlignment="1">
      <alignment horizontal="center" vertical="center" wrapText="1" shrinkToFit="1"/>
    </xf>
    <xf numFmtId="0" fontId="2" fillId="2" borderId="33" xfId="1" applyFont="1" applyFill="1" applyBorder="1" applyAlignment="1">
      <alignment horizontal="center" vertical="center" wrapText="1" shrinkToFit="1"/>
    </xf>
    <xf numFmtId="0" fontId="2" fillId="2" borderId="35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0" fontId="10" fillId="0" borderId="0" xfId="1" applyFont="1" applyAlignment="1">
      <alignment horizontal="center" vertical="center" shrinkToFit="1"/>
    </xf>
    <xf numFmtId="0" fontId="12" fillId="4" borderId="36" xfId="1" applyFont="1" applyFill="1" applyBorder="1" applyAlignment="1">
      <alignment horizontal="center" vertical="center" shrinkToFit="1"/>
    </xf>
    <xf numFmtId="0" fontId="2" fillId="4" borderId="4" xfId="1" applyFont="1" applyFill="1" applyBorder="1" applyAlignment="1">
      <alignment horizontal="center" vertical="center" shrinkToFit="1"/>
    </xf>
    <xf numFmtId="0" fontId="12" fillId="4" borderId="39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40" xfId="1" applyFont="1" applyFill="1" applyBorder="1" applyAlignment="1">
      <alignment horizontal="center" vertical="center" shrinkToFit="1"/>
    </xf>
    <xf numFmtId="179" fontId="2" fillId="4" borderId="41" xfId="1" applyNumberFormat="1" applyFont="1" applyFill="1" applyBorder="1" applyAlignment="1">
      <alignment horizontal="center" vertical="center" shrinkToFit="1"/>
    </xf>
    <xf numFmtId="179" fontId="2" fillId="2" borderId="21" xfId="1" applyNumberFormat="1" applyFont="1" applyFill="1" applyBorder="1" applyAlignment="1">
      <alignment horizontal="center" vertical="center" shrinkToFit="1"/>
    </xf>
    <xf numFmtId="0" fontId="19" fillId="0" borderId="0" xfId="1" applyFont="1" applyAlignment="1">
      <alignment horizontal="center" shrinkToFit="1"/>
    </xf>
    <xf numFmtId="180" fontId="12" fillId="0" borderId="1" xfId="1" applyNumberFormat="1" applyFont="1" applyBorder="1" applyAlignment="1">
      <alignment shrinkToFit="1"/>
    </xf>
    <xf numFmtId="0" fontId="20" fillId="0" borderId="0" xfId="1" applyFont="1" applyAlignment="1">
      <alignment horizontal="left" vertical="center" shrinkToFit="1"/>
    </xf>
    <xf numFmtId="0" fontId="12" fillId="4" borderId="42" xfId="1" applyFont="1" applyFill="1" applyBorder="1" applyAlignment="1">
      <alignment horizontal="center" vertical="center" shrinkToFit="1"/>
    </xf>
    <xf numFmtId="0" fontId="2" fillId="4" borderId="45" xfId="1" applyFont="1" applyFill="1" applyBorder="1" applyAlignment="1">
      <alignment horizontal="center" vertical="center" shrinkToFit="1"/>
    </xf>
    <xf numFmtId="0" fontId="12" fillId="4" borderId="46" xfId="1" applyFont="1" applyFill="1" applyBorder="1" applyAlignment="1">
      <alignment horizontal="center" vertical="center" shrinkToFit="1"/>
    </xf>
    <xf numFmtId="0" fontId="2" fillId="4" borderId="27" xfId="1" applyFont="1" applyFill="1" applyBorder="1" applyAlignment="1">
      <alignment horizontal="center" vertical="center" shrinkToFit="1"/>
    </xf>
    <xf numFmtId="0" fontId="2" fillId="4" borderId="47" xfId="1" applyFont="1" applyFill="1" applyBorder="1" applyAlignment="1">
      <alignment horizontal="center" vertical="center" shrinkToFit="1"/>
    </xf>
    <xf numFmtId="0" fontId="2" fillId="4" borderId="20" xfId="1" applyFont="1" applyFill="1" applyBorder="1" applyAlignment="1">
      <alignment horizontal="center" vertical="center" shrinkToFit="1"/>
    </xf>
    <xf numFmtId="179" fontId="2" fillId="4" borderId="48" xfId="1" applyNumberFormat="1" applyFont="1" applyFill="1" applyBorder="1" applyAlignment="1">
      <alignment horizontal="center" vertical="center" shrinkToFit="1"/>
    </xf>
    <xf numFmtId="180" fontId="2" fillId="0" borderId="0" xfId="1" applyNumberFormat="1" applyFont="1" applyAlignment="1">
      <alignment shrinkToFit="1"/>
    </xf>
    <xf numFmtId="0" fontId="0" fillId="5" borderId="1" xfId="0" applyFill="1" applyBorder="1" applyAlignment="1">
      <alignment vertical="center" shrinkToFit="1"/>
    </xf>
    <xf numFmtId="0" fontId="12" fillId="2" borderId="36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  <protection locked="0"/>
    </xf>
    <xf numFmtId="0" fontId="12" fillId="2" borderId="39" xfId="1" applyFont="1" applyFill="1" applyBorder="1" applyAlignment="1" applyProtection="1">
      <alignment horizontal="center" vertical="center" shrinkToFit="1"/>
      <protection locked="0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179" fontId="2" fillId="2" borderId="41" xfId="1" applyNumberFormat="1" applyFont="1" applyFill="1" applyBorder="1" applyAlignment="1">
      <alignment horizontal="center" vertical="center" shrinkToFit="1"/>
    </xf>
    <xf numFmtId="14" fontId="0" fillId="0" borderId="49" xfId="0" applyNumberFormat="1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49" fontId="0" fillId="0" borderId="49" xfId="0" applyNumberFormat="1" applyBorder="1" applyAlignment="1">
      <alignment vertical="center" shrinkToFit="1"/>
    </xf>
    <xf numFmtId="179" fontId="0" fillId="0" borderId="49" xfId="0" applyNumberFormat="1" applyBorder="1" applyAlignment="1">
      <alignment vertical="center" shrinkToFit="1"/>
    </xf>
    <xf numFmtId="0" fontId="0" fillId="5" borderId="49" xfId="0" applyFill="1" applyBorder="1" applyAlignment="1">
      <alignment vertical="center" shrinkToFit="1"/>
    </xf>
    <xf numFmtId="0" fontId="12" fillId="2" borderId="42" xfId="1" applyFont="1" applyFill="1" applyBorder="1" applyAlignment="1">
      <alignment horizontal="center" vertical="center" shrinkToFit="1"/>
    </xf>
    <xf numFmtId="0" fontId="2" fillId="2" borderId="45" xfId="1" applyFont="1" applyFill="1" applyBorder="1" applyAlignment="1" applyProtection="1">
      <alignment horizontal="center" vertical="center" shrinkToFit="1"/>
      <protection locked="0"/>
    </xf>
    <xf numFmtId="0" fontId="12" fillId="2" borderId="46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179" fontId="2" fillId="2" borderId="48" xfId="1" applyNumberFormat="1" applyFont="1" applyFill="1" applyBorder="1" applyAlignment="1">
      <alignment horizontal="center" vertical="center" shrinkToFit="1"/>
    </xf>
    <xf numFmtId="14" fontId="0" fillId="0" borderId="50" xfId="0" applyNumberFormat="1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49" fontId="0" fillId="0" borderId="50" xfId="0" applyNumberFormat="1" applyBorder="1" applyAlignment="1">
      <alignment vertical="center" shrinkToFit="1"/>
    </xf>
    <xf numFmtId="179" fontId="0" fillId="0" borderId="50" xfId="0" applyNumberFormat="1" applyBorder="1" applyAlignment="1">
      <alignment vertical="center" shrinkToFit="1"/>
    </xf>
    <xf numFmtId="0" fontId="0" fillId="5" borderId="50" xfId="0" applyFill="1" applyBorder="1" applyAlignment="1">
      <alignment vertical="center" shrinkToFit="1"/>
    </xf>
    <xf numFmtId="0" fontId="2" fillId="2" borderId="51" xfId="1" applyFont="1" applyFill="1" applyBorder="1" applyAlignment="1">
      <alignment horizontal="center" vertical="center" shrinkToFit="1"/>
    </xf>
    <xf numFmtId="179" fontId="2" fillId="2" borderId="52" xfId="1" applyNumberFormat="1" applyFont="1" applyFill="1" applyBorder="1" applyAlignment="1">
      <alignment horizontal="center" vertical="center" shrinkToFit="1"/>
    </xf>
    <xf numFmtId="0" fontId="2" fillId="2" borderId="0" xfId="1" applyFont="1" applyFill="1"/>
    <xf numFmtId="0" fontId="12" fillId="0" borderId="0" xfId="1" applyFont="1" applyAlignment="1">
      <alignment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9" fillId="0" borderId="1" xfId="1" applyFont="1" applyBorder="1" applyAlignment="1">
      <alignment horizontal="left" vertical="top" wrapTex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14" fontId="7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7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 applyProtection="1">
      <alignment horizontal="center" vertical="center" shrinkToFit="1"/>
      <protection locked="0"/>
    </xf>
    <xf numFmtId="0" fontId="7" fillId="2" borderId="9" xfId="1" applyFont="1" applyFill="1" applyBorder="1" applyAlignment="1" applyProtection="1">
      <alignment horizontal="center" vertical="center" shrinkToFit="1"/>
      <protection locked="0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 applyProtection="1">
      <alignment horizontal="center" vertical="center" shrinkToFit="1"/>
      <protection locked="0"/>
    </xf>
    <xf numFmtId="0" fontId="11" fillId="2" borderId="13" xfId="1" applyFont="1" applyFill="1" applyBorder="1" applyAlignment="1" applyProtection="1">
      <alignment horizontal="center" vertical="center" shrinkToFit="1"/>
      <protection locked="0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 applyProtection="1">
      <alignment horizontal="center" vertical="center" shrinkToFit="1"/>
      <protection locked="0"/>
    </xf>
    <xf numFmtId="0" fontId="11" fillId="2" borderId="17" xfId="1" applyFont="1" applyFill="1" applyBorder="1" applyAlignment="1" applyProtection="1">
      <alignment horizontal="center" vertical="center" shrinkToFit="1"/>
      <protection locked="0"/>
    </xf>
    <xf numFmtId="0" fontId="7" fillId="2" borderId="19" xfId="1" applyFont="1" applyFill="1" applyBorder="1" applyAlignment="1">
      <alignment horizontal="center" vertical="center" shrinkToFit="1"/>
    </xf>
    <xf numFmtId="0" fontId="14" fillId="2" borderId="20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Border="1" applyAlignment="1" applyProtection="1">
      <alignment horizontal="center" vertical="center" shrinkToFit="1"/>
      <protection locked="0"/>
    </xf>
    <xf numFmtId="0" fontId="7" fillId="2" borderId="22" xfId="1" applyFont="1" applyFill="1" applyBorder="1" applyAlignment="1">
      <alignment horizontal="center" vertical="center" shrinkToFit="1"/>
    </xf>
    <xf numFmtId="4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25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7" fillId="2" borderId="28" xfId="1" applyFont="1" applyFill="1" applyBorder="1" applyAlignment="1" applyProtection="1">
      <alignment horizontal="center" vertical="center" shrinkToFit="1"/>
      <protection locked="0"/>
    </xf>
    <xf numFmtId="177" fontId="16" fillId="2" borderId="0" xfId="1" applyNumberFormat="1" applyFont="1" applyFill="1" applyAlignment="1">
      <alignment horizontal="right" vertical="center" shrinkToFit="1"/>
    </xf>
    <xf numFmtId="177" fontId="16" fillId="2" borderId="29" xfId="1" applyNumberFormat="1" applyFont="1" applyFill="1" applyBorder="1" applyAlignment="1">
      <alignment horizontal="right" vertical="center" shrinkToFit="1"/>
    </xf>
    <xf numFmtId="0" fontId="2" fillId="4" borderId="37" xfId="1" applyFont="1" applyFill="1" applyBorder="1" applyAlignment="1">
      <alignment horizontal="center" vertical="center" shrinkToFit="1"/>
    </xf>
    <xf numFmtId="0" fontId="2" fillId="4" borderId="43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44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 shrinkToFit="1"/>
    </xf>
    <xf numFmtId="0" fontId="2" fillId="2" borderId="43" xfId="1" applyFont="1" applyFill="1" applyBorder="1" applyAlignment="1">
      <alignment horizontal="center" vertical="center" shrinkToFit="1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4" xfId="1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C4784FBC-0D90-47A6-9B45-48D195621A81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203051</xdr:colOff>
      <xdr:row>0</xdr:row>
      <xdr:rowOff>48259</xdr:rowOff>
    </xdr:from>
    <xdr:ext cx="4105835" cy="17294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4A2CCD-54E1-419E-BCF7-D9A744D035AE}"/>
            </a:ext>
          </a:extLst>
        </xdr:cNvPr>
        <xdr:cNvSpPr txBox="1"/>
      </xdr:nvSpPr>
      <xdr:spPr>
        <a:xfrm>
          <a:off x="4066391" y="48259"/>
          <a:ext cx="4105835" cy="17294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＊中高生・大和市バドミントン協会登録者は該当欄で○を選択してください</a:t>
          </a:r>
          <a:b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（大和バド協会の登録は、</a:t>
          </a:r>
          <a:r>
            <a:rPr kumimoji="1" lang="ja-JP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大和バド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協会登録チームへの登録が必要です。）</a:t>
          </a:r>
          <a:b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＊苗字と名前の間には、必ず</a:t>
          </a:r>
          <a:r>
            <a:rPr kumimoji="1" lang="ja-JP" altLang="en-US" sz="9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全角の「空白」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を入力してください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＊ｼﾆｱの部に申込みの場合は。シニアの欄に</a:t>
          </a:r>
          <a:r>
            <a:rPr kumimoji="1" lang="ja-JP" altLang="en-US" sz="9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大会当日年齢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を記入して下さい。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600">
            <a:solidFill>
              <a:schemeClr val="dk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＊フリガナが、間違っている又は表示されない場合は手入力してください。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9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＊参加費は、代表者がまとめてお支払い下さい。 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05A0-75D4-4A3C-A6E9-DD4BCBAD3D64}">
  <sheetPr codeName="Sheet2">
    <pageSetUpPr fitToPage="1"/>
  </sheetPr>
  <dimension ref="A1:AX37"/>
  <sheetViews>
    <sheetView showGridLines="0" showRowColHeaders="0" tabSelected="1" zoomScale="90" zoomScaleNormal="90" workbookViewId="0">
      <pane xSplit="26" topLeftCell="AA1" activePane="topRight" state="frozen"/>
      <selection pane="topRight" activeCell="E2" sqref="E2:F2"/>
    </sheetView>
  </sheetViews>
  <sheetFormatPr defaultColWidth="8.765625" defaultRowHeight="17.399999999999999" x14ac:dyDescent="0.5"/>
  <cols>
    <col min="1" max="1" width="0.53515625" style="4" customWidth="1"/>
    <col min="2" max="2" width="2.23046875" style="4" hidden="1" customWidth="1"/>
    <col min="3" max="3" width="2.69140625" style="4" bestFit="1" customWidth="1"/>
    <col min="4" max="4" width="7.4609375" style="4" customWidth="1"/>
    <col min="5" max="5" width="5" style="4" customWidth="1"/>
    <col min="6" max="6" width="12.921875" style="4" customWidth="1"/>
    <col min="7" max="7" width="10.3828125" style="80" customWidth="1"/>
    <col min="8" max="8" width="15.23046875" style="4" customWidth="1"/>
    <col min="9" max="9" width="13.765625" style="80" customWidth="1"/>
    <col min="10" max="12" width="2.921875" style="4" customWidth="1"/>
    <col min="13" max="14" width="2.921875" style="32" hidden="1" customWidth="1"/>
    <col min="15" max="15" width="8.07421875" style="4" customWidth="1"/>
    <col min="16" max="16" width="1.23046875" style="4" customWidth="1"/>
    <col min="17" max="17" width="5.3046875" style="4" hidden="1" customWidth="1"/>
    <col min="18" max="18" width="2.765625" style="4" hidden="1" customWidth="1"/>
    <col min="19" max="19" width="5.07421875" style="4" hidden="1" customWidth="1"/>
    <col min="20" max="20" width="8.3046875" style="4" hidden="1" customWidth="1"/>
    <col min="21" max="21" width="4.61328125" style="4" hidden="1" customWidth="1"/>
    <col min="22" max="22" width="5.4609375" style="4" hidden="1" customWidth="1"/>
    <col min="23" max="24" width="4.15234375" style="4" hidden="1" customWidth="1"/>
    <col min="25" max="25" width="10.4609375" style="4" hidden="1" customWidth="1"/>
    <col min="26" max="26" width="10.921875" style="4" hidden="1" customWidth="1"/>
    <col min="27" max="27" width="33.61328125" style="3" customWidth="1"/>
    <col min="28" max="28" width="2" style="4" hidden="1" customWidth="1"/>
    <col min="29" max="30" width="8.765625" style="4"/>
    <col min="31" max="31" width="8.61328125" style="4" hidden="1" customWidth="1"/>
    <col min="32" max="32" width="6.4609375" style="4" hidden="1" customWidth="1"/>
    <col min="33" max="33" width="11.84375" style="4" hidden="1" customWidth="1"/>
    <col min="34" max="34" width="7.765625" style="4" hidden="1" customWidth="1"/>
    <col min="35" max="35" width="10.4609375" style="4" hidden="1" customWidth="1"/>
    <col min="36" max="36" width="5.15234375" style="4" hidden="1" customWidth="1"/>
    <col min="37" max="37" width="3.84375" style="4" hidden="1" customWidth="1"/>
    <col min="38" max="38" width="3.4609375" style="4" hidden="1" customWidth="1"/>
    <col min="39" max="39" width="3.84375" style="4" hidden="1" customWidth="1"/>
    <col min="40" max="40" width="5.15234375" style="4" hidden="1" customWidth="1"/>
    <col min="41" max="41" width="3.84375" style="4" hidden="1" customWidth="1"/>
    <col min="42" max="42" width="5.15234375" style="4" hidden="1" customWidth="1"/>
    <col min="43" max="43" width="6.4609375" style="4" hidden="1" customWidth="1"/>
    <col min="44" max="44" width="3.3046875" style="4" hidden="1" customWidth="1"/>
    <col min="45" max="45" width="5.15234375" style="4" hidden="1" customWidth="1"/>
    <col min="46" max="46" width="7.765625" style="4" hidden="1" customWidth="1"/>
    <col min="47" max="47" width="3.3046875" style="4" hidden="1" customWidth="1"/>
    <col min="48" max="48" width="3.84375" style="4" hidden="1" customWidth="1"/>
    <col min="49" max="49" width="5.15234375" style="4" hidden="1" customWidth="1"/>
    <col min="50" max="50" width="9.15234375" style="4" hidden="1" customWidth="1"/>
    <col min="51" max="16384" width="8.765625" style="4"/>
  </cols>
  <sheetData>
    <row r="1" spans="1:50" ht="24" customHeight="1" thickBot="1" x14ac:dyDescent="0.55000000000000004">
      <c r="A1" s="1"/>
      <c r="B1" s="1"/>
      <c r="C1" s="81" t="s">
        <v>0</v>
      </c>
      <c r="D1" s="81"/>
      <c r="E1" s="81"/>
      <c r="F1" s="81"/>
      <c r="G1" s="81"/>
      <c r="H1" s="81"/>
      <c r="I1" s="81"/>
      <c r="J1" s="81"/>
      <c r="K1" s="81"/>
      <c r="L1" s="82"/>
      <c r="M1" s="82"/>
      <c r="N1" s="82"/>
      <c r="O1" s="82"/>
      <c r="P1" s="1"/>
      <c r="Q1" s="1"/>
      <c r="R1" s="2"/>
      <c r="S1" s="2" t="s">
        <v>1</v>
      </c>
      <c r="T1" s="2" t="s">
        <v>2</v>
      </c>
      <c r="U1" s="2" t="s">
        <v>3</v>
      </c>
      <c r="V1" s="2" t="s">
        <v>4</v>
      </c>
      <c r="W1" s="83" t="s">
        <v>5</v>
      </c>
      <c r="X1" s="83"/>
      <c r="Y1" s="2" t="s">
        <v>6</v>
      </c>
      <c r="Z1" s="2" t="s">
        <v>7</v>
      </c>
    </row>
    <row r="2" spans="1:50" ht="20.25" customHeight="1" x14ac:dyDescent="0.5">
      <c r="A2" s="1"/>
      <c r="B2" s="1"/>
      <c r="C2" s="84" t="s">
        <v>8</v>
      </c>
      <c r="D2" s="85"/>
      <c r="E2" s="86"/>
      <c r="F2" s="87"/>
      <c r="G2" s="5"/>
      <c r="H2" s="6"/>
      <c r="I2" s="7"/>
      <c r="J2" s="1"/>
      <c r="K2" s="1"/>
      <c r="L2" s="1"/>
      <c r="M2" s="8"/>
      <c r="N2" s="8"/>
      <c r="P2" s="1"/>
      <c r="Q2" s="1"/>
      <c r="R2" s="2" t="s">
        <v>9</v>
      </c>
      <c r="S2" s="2">
        <v>1000</v>
      </c>
      <c r="T2" s="2">
        <v>1500</v>
      </c>
      <c r="U2" s="2">
        <v>2000</v>
      </c>
      <c r="V2" s="2">
        <v>2000</v>
      </c>
      <c r="W2" s="83" t="s">
        <v>10</v>
      </c>
      <c r="X2" s="83"/>
      <c r="Y2" s="9">
        <v>50</v>
      </c>
      <c r="Z2" s="9">
        <v>60</v>
      </c>
    </row>
    <row r="3" spans="1:50" ht="20.25" customHeight="1" x14ac:dyDescent="0.5">
      <c r="A3" s="1"/>
      <c r="B3" s="1"/>
      <c r="C3" s="88" t="s">
        <v>11</v>
      </c>
      <c r="D3" s="89"/>
      <c r="E3" s="90"/>
      <c r="F3" s="91"/>
      <c r="G3" s="5"/>
      <c r="H3" s="6"/>
      <c r="I3" s="10"/>
      <c r="J3" s="6"/>
      <c r="K3" s="1"/>
      <c r="L3" s="1"/>
      <c r="M3" s="8"/>
      <c r="N3" s="8"/>
      <c r="O3" s="1"/>
      <c r="P3" s="1"/>
      <c r="Q3" s="1"/>
      <c r="R3" s="2" t="s">
        <v>12</v>
      </c>
      <c r="S3" s="2">
        <v>1000</v>
      </c>
      <c r="T3" s="2">
        <v>1100</v>
      </c>
      <c r="U3" s="2"/>
      <c r="V3" s="2">
        <v>1600</v>
      </c>
      <c r="Y3" s="11" t="str">
        <f>Y1&amp;"の部は"&amp;Y$2&amp;"歳以上です！"</f>
        <v>ｼﾆｱ1の部は50歳以上です！</v>
      </c>
      <c r="Z3" s="11" t="str">
        <f>Z1&amp;"の部は"&amp;Z$2&amp;"歳以上です！"</f>
        <v>ｼﾆｱ2の部は60歳以上です！</v>
      </c>
    </row>
    <row r="4" spans="1:50" ht="20.25" customHeight="1" x14ac:dyDescent="0.5">
      <c r="A4" s="1"/>
      <c r="B4" s="1"/>
      <c r="C4" s="92" t="s">
        <v>13</v>
      </c>
      <c r="D4" s="93"/>
      <c r="E4" s="94" t="str">
        <f>PHONETIC(E3)</f>
        <v/>
      </c>
      <c r="F4" s="95"/>
      <c r="G4" s="5"/>
      <c r="H4" s="6"/>
      <c r="I4" s="10"/>
      <c r="J4" s="6"/>
      <c r="K4" s="1"/>
      <c r="L4" s="1"/>
      <c r="M4" s="8"/>
      <c r="N4" s="8"/>
      <c r="O4" s="1"/>
      <c r="P4" s="1"/>
      <c r="Q4" s="1"/>
      <c r="S4" s="12">
        <v>1</v>
      </c>
      <c r="T4" s="12">
        <v>2</v>
      </c>
      <c r="U4" s="12">
        <v>3</v>
      </c>
      <c r="V4" s="12">
        <v>4</v>
      </c>
      <c r="W4" s="12">
        <v>5</v>
      </c>
      <c r="X4" s="12">
        <v>6</v>
      </c>
      <c r="Y4" s="12">
        <v>7</v>
      </c>
      <c r="Z4" s="12">
        <v>8</v>
      </c>
    </row>
    <row r="5" spans="1:50" ht="20.25" customHeight="1" thickBot="1" x14ac:dyDescent="0.55000000000000004">
      <c r="A5" s="1"/>
      <c r="B5" s="1"/>
      <c r="C5" s="96" t="s">
        <v>14</v>
      </c>
      <c r="D5" s="97"/>
      <c r="E5" s="98"/>
      <c r="F5" s="99"/>
      <c r="G5" s="13"/>
      <c r="H5" s="6"/>
      <c r="I5" s="10"/>
      <c r="J5" s="6"/>
      <c r="K5" s="1"/>
      <c r="L5" s="1"/>
      <c r="M5" s="8"/>
      <c r="N5" s="8"/>
      <c r="O5" s="1"/>
      <c r="P5" s="1"/>
      <c r="Q5" s="1"/>
      <c r="S5" s="2" t="s">
        <v>15</v>
      </c>
      <c r="T5" s="2" t="s">
        <v>16</v>
      </c>
      <c r="U5" s="2" t="s">
        <v>17</v>
      </c>
      <c r="V5" s="2" t="s">
        <v>18</v>
      </c>
      <c r="W5" s="2"/>
      <c r="X5" s="2"/>
      <c r="Y5" s="2"/>
      <c r="Z5" s="2"/>
    </row>
    <row r="6" spans="1:50" ht="20.25" customHeight="1" thickBot="1" x14ac:dyDescent="0.55000000000000004">
      <c r="A6" s="1"/>
      <c r="B6" s="1"/>
      <c r="C6" s="96" t="s">
        <v>19</v>
      </c>
      <c r="D6" s="100"/>
      <c r="E6" s="101"/>
      <c r="F6" s="102"/>
      <c r="G6" s="102"/>
      <c r="H6" s="14"/>
      <c r="I6" s="10"/>
      <c r="J6" s="6"/>
      <c r="K6" s="1"/>
      <c r="L6" s="1"/>
      <c r="M6" s="8"/>
      <c r="N6" s="8"/>
      <c r="O6" s="1"/>
      <c r="P6" s="1"/>
      <c r="Q6" s="1"/>
      <c r="S6" s="2" t="s">
        <v>20</v>
      </c>
      <c r="T6" s="2" t="s">
        <v>16</v>
      </c>
      <c r="U6" s="2" t="s">
        <v>17</v>
      </c>
      <c r="V6" s="2"/>
      <c r="W6" s="2"/>
      <c r="X6" s="2"/>
      <c r="Y6" s="2"/>
      <c r="Z6" s="2"/>
    </row>
    <row r="7" spans="1:50" ht="20.25" customHeight="1" x14ac:dyDescent="0.5">
      <c r="A7" s="1"/>
      <c r="B7" s="1"/>
      <c r="C7" s="88" t="s">
        <v>21</v>
      </c>
      <c r="D7" s="103"/>
      <c r="E7" s="104"/>
      <c r="F7" s="105"/>
      <c r="G7" s="15"/>
      <c r="H7" s="6"/>
      <c r="I7" s="10"/>
      <c r="J7" s="6"/>
      <c r="L7" s="1"/>
      <c r="M7" s="8"/>
      <c r="N7" s="8"/>
      <c r="O7" s="1"/>
      <c r="P7" s="1"/>
      <c r="Q7" s="1"/>
      <c r="S7" s="2" t="s">
        <v>22</v>
      </c>
      <c r="T7" s="2" t="s">
        <v>16</v>
      </c>
      <c r="U7" s="2" t="s">
        <v>17</v>
      </c>
      <c r="V7" s="2" t="s">
        <v>18</v>
      </c>
      <c r="W7" s="2" t="s">
        <v>6</v>
      </c>
      <c r="X7" s="2" t="s">
        <v>7</v>
      </c>
      <c r="Y7" s="2"/>
      <c r="Z7" s="2"/>
    </row>
    <row r="8" spans="1:50" ht="20.25" customHeight="1" thickBot="1" x14ac:dyDescent="0.55000000000000004">
      <c r="A8" s="1"/>
      <c r="B8" s="1"/>
      <c r="C8" s="106" t="s">
        <v>23</v>
      </c>
      <c r="D8" s="107"/>
      <c r="E8" s="108" t="s">
        <v>24</v>
      </c>
      <c r="F8" s="109"/>
      <c r="G8" s="16"/>
      <c r="H8" s="17">
        <f>COUNTA($D$13:$D$36)</f>
        <v>0</v>
      </c>
      <c r="I8" s="110">
        <f>SUM(O13:O36)</f>
        <v>0</v>
      </c>
      <c r="J8" s="110"/>
      <c r="K8" s="110"/>
      <c r="L8" s="110"/>
      <c r="M8" s="110"/>
      <c r="N8" s="110"/>
      <c r="O8" s="110"/>
      <c r="P8" s="1"/>
      <c r="Q8" s="1"/>
      <c r="S8" s="2" t="s">
        <v>25</v>
      </c>
      <c r="T8" s="2" t="s">
        <v>16</v>
      </c>
      <c r="U8" s="2" t="s">
        <v>17</v>
      </c>
      <c r="V8" s="2" t="s">
        <v>18</v>
      </c>
      <c r="W8" s="2" t="s">
        <v>6</v>
      </c>
      <c r="X8" s="2" t="s">
        <v>7</v>
      </c>
      <c r="Y8" s="2"/>
      <c r="Z8" s="2"/>
    </row>
    <row r="9" spans="1:50" ht="12.75" customHeight="1" thickBot="1" x14ac:dyDescent="0.55000000000000004">
      <c r="A9" s="1"/>
      <c r="B9" s="1"/>
      <c r="C9" s="1"/>
      <c r="D9" s="1"/>
      <c r="E9" s="1"/>
      <c r="F9" s="1"/>
      <c r="G9" s="7"/>
      <c r="H9" s="18">
        <f>COUNTA($F$13:$F$36)</f>
        <v>0</v>
      </c>
      <c r="I9" s="111"/>
      <c r="J9" s="111"/>
      <c r="K9" s="111"/>
      <c r="L9" s="111"/>
      <c r="M9" s="111"/>
      <c r="N9" s="111"/>
      <c r="O9" s="111"/>
      <c r="P9" s="1"/>
      <c r="Q9" s="1"/>
    </row>
    <row r="10" spans="1:50" s="31" customFormat="1" ht="51" customHeight="1" thickBot="1" x14ac:dyDescent="0.55000000000000004">
      <c r="A10" s="19"/>
      <c r="B10" s="20"/>
      <c r="C10" s="21"/>
      <c r="D10" s="22" t="s">
        <v>26</v>
      </c>
      <c r="E10" s="23" t="s">
        <v>27</v>
      </c>
      <c r="F10" s="24" t="s">
        <v>28</v>
      </c>
      <c r="G10" s="25" t="s">
        <v>29</v>
      </c>
      <c r="H10" s="24" t="s">
        <v>30</v>
      </c>
      <c r="I10" s="25" t="s">
        <v>31</v>
      </c>
      <c r="J10" s="26" t="s">
        <v>32</v>
      </c>
      <c r="K10" s="26" t="s">
        <v>33</v>
      </c>
      <c r="L10" s="27" t="s">
        <v>34</v>
      </c>
      <c r="M10" s="28" t="s">
        <v>35</v>
      </c>
      <c r="N10" s="29" t="s">
        <v>36</v>
      </c>
      <c r="O10" s="30" t="s">
        <v>37</v>
      </c>
      <c r="P10" s="1"/>
      <c r="Q10" s="1"/>
      <c r="T10" s="32">
        <v>1</v>
      </c>
      <c r="U10" s="32">
        <v>2</v>
      </c>
      <c r="V10" s="32">
        <v>3</v>
      </c>
      <c r="W10" s="32">
        <v>4</v>
      </c>
      <c r="X10" s="32">
        <v>5</v>
      </c>
      <c r="Y10" s="32">
        <v>6</v>
      </c>
      <c r="Z10" s="32">
        <v>7</v>
      </c>
      <c r="AA10" s="33"/>
    </row>
    <row r="11" spans="1:50" s="32" customFormat="1" ht="25.2" customHeight="1" x14ac:dyDescent="0.5">
      <c r="A11" s="8"/>
      <c r="B11" s="34" t="str">
        <f t="shared" ref="B11" si="0">C11</f>
        <v>例</v>
      </c>
      <c r="C11" s="112" t="s">
        <v>38</v>
      </c>
      <c r="D11" s="114" t="s">
        <v>22</v>
      </c>
      <c r="E11" s="114" t="s">
        <v>39</v>
      </c>
      <c r="F11" s="35" t="s">
        <v>40</v>
      </c>
      <c r="G11" s="36" t="str">
        <f t="shared" ref="G11:G36" si="1">PHONETIC(F11)</f>
        <v>ヤマト　タロウ</v>
      </c>
      <c r="H11" s="35" t="s">
        <v>41</v>
      </c>
      <c r="I11" s="36" t="str">
        <f t="shared" ref="I11:I36" si="2">PHONETIC(H11)</f>
        <v>ヤマトカイ</v>
      </c>
      <c r="J11" s="37"/>
      <c r="K11" s="37" t="s">
        <v>42</v>
      </c>
      <c r="L11" s="38">
        <v>55</v>
      </c>
      <c r="M11" s="38" t="str">
        <f t="shared" ref="M11" si="3">IF(D11="親子D","親",IF(D11="混合D","男",LEFT(D11,1)))</f>
        <v>男</v>
      </c>
      <c r="N11" s="35"/>
      <c r="O11" s="39">
        <f t="shared" ref="O11" si="4">IF($F11="","",IF($D11="親子D",$U$2,INDEX($S$2:$V$3,MATCH(M11,$R$2:$R$3,0),IF($J11&lt;&gt;"",1,IF($K11&lt;&gt;"",2,4)))))</f>
        <v>1500</v>
      </c>
      <c r="P11" s="40"/>
      <c r="Q11" s="1"/>
      <c r="R11" s="41">
        <f>IFERROR(HLOOKUP(E11,$Y$1:$Z$2,2,0),"")</f>
        <v>50</v>
      </c>
      <c r="S11" s="32">
        <f t="shared" ref="S11" si="5">IF(D11="","",MATCH(D11,$S$1:$S$10,0))</f>
        <v>7</v>
      </c>
      <c r="T11" s="42" t="str">
        <f t="shared" ref="T11:Z25" si="6">IF($D11="","",INDEX($T$1:$Z$9,$S11,T$10))</f>
        <v>1部</v>
      </c>
      <c r="U11" s="42" t="str">
        <f t="shared" si="6"/>
        <v>2部</v>
      </c>
      <c r="V11" s="42" t="str">
        <f t="shared" si="6"/>
        <v>3部</v>
      </c>
      <c r="W11" s="42" t="str">
        <f t="shared" si="6"/>
        <v>ｼﾆｱ1</v>
      </c>
      <c r="X11" s="42" t="str">
        <f t="shared" si="6"/>
        <v>ｼﾆｱ2</v>
      </c>
      <c r="Y11" s="42">
        <f t="shared" si="6"/>
        <v>0</v>
      </c>
      <c r="Z11" s="42">
        <f t="shared" si="6"/>
        <v>0</v>
      </c>
      <c r="AA11" s="43" t="str">
        <f t="shared" ref="AA11" si="7">IF(COUNTA(F11:F12)&lt;&gt;COUNTIF(AB11:AB12,"&gt;0"),$W$1,"")</f>
        <v/>
      </c>
      <c r="AB11" s="32">
        <f t="shared" ref="AB11:AB36" si="8">IFERROR(SEARCH("　",$F11,1),0)</f>
        <v>3</v>
      </c>
    </row>
    <row r="12" spans="1:50" s="32" customFormat="1" ht="26.25" customHeight="1" thickBot="1" x14ac:dyDescent="0.55000000000000004">
      <c r="A12" s="8"/>
      <c r="B12" s="44" t="str">
        <f t="shared" ref="B12" si="9">C11</f>
        <v>例</v>
      </c>
      <c r="C12" s="113"/>
      <c r="D12" s="115"/>
      <c r="E12" s="115"/>
      <c r="F12" s="45" t="s">
        <v>43</v>
      </c>
      <c r="G12" s="46" t="str">
        <f t="shared" si="1"/>
        <v>ヤマト　ジロウ</v>
      </c>
      <c r="H12" s="45" t="s">
        <v>44</v>
      </c>
      <c r="I12" s="46" t="str">
        <f t="shared" si="2"/>
        <v>YAMATO</v>
      </c>
      <c r="J12" s="47"/>
      <c r="K12" s="47"/>
      <c r="L12" s="48">
        <v>66</v>
      </c>
      <c r="M12" s="47" t="str">
        <f t="shared" ref="M12" si="10">IF(D11="親子D","子",IF(D11="混合D","女",LEFT(D11,1)))</f>
        <v>男</v>
      </c>
      <c r="N12" s="49"/>
      <c r="O12" s="50">
        <f t="shared" ref="O12" si="11">IF($F12="","",IF($D11="親子D",0,INDEX($S$2:$V$3,MATCH(M12,$R$2:$R$3,0),IF($J12&lt;&gt;"",1,IF($K12&lt;&gt;"",2,4)))))</f>
        <v>2000</v>
      </c>
      <c r="P12" s="40"/>
      <c r="Q12" s="1"/>
      <c r="R12" s="41">
        <f>R11</f>
        <v>50</v>
      </c>
      <c r="T12" s="51" t="str">
        <f t="shared" ref="T12" si="12">IF(AND(LEFT(D11,2)="親子",M12=""),$W$2,"")</f>
        <v/>
      </c>
      <c r="U12" s="51"/>
      <c r="V12" s="51"/>
      <c r="W12" s="51"/>
      <c r="X12" s="51"/>
      <c r="Y12" s="51"/>
      <c r="Z12" s="51"/>
      <c r="AA12" s="43" t="str">
        <f>IF(AND(R11&lt;&gt;"",OR(L11&lt;R11,L12&lt;R12)),IF(R11=55,$Y$3,$Z$3),IF(AND(D11="親子D",N12=""),$W$2,""))</f>
        <v/>
      </c>
      <c r="AB12" s="32">
        <f t="shared" si="8"/>
        <v>3</v>
      </c>
      <c r="AE12" s="52" t="s">
        <v>45</v>
      </c>
      <c r="AF12" s="52" t="s">
        <v>46</v>
      </c>
      <c r="AG12" s="52" t="s">
        <v>47</v>
      </c>
      <c r="AH12" s="52" t="s">
        <v>48</v>
      </c>
      <c r="AI12" s="52" t="s">
        <v>49</v>
      </c>
      <c r="AJ12" s="52" t="s">
        <v>50</v>
      </c>
      <c r="AK12" s="52" t="s">
        <v>51</v>
      </c>
      <c r="AL12" s="52" t="s">
        <v>52</v>
      </c>
      <c r="AM12" s="52" t="s">
        <v>53</v>
      </c>
      <c r="AN12" s="52" t="s">
        <v>54</v>
      </c>
      <c r="AO12" s="52" t="s">
        <v>55</v>
      </c>
      <c r="AP12" s="52" t="s">
        <v>56</v>
      </c>
      <c r="AQ12" s="52" t="s">
        <v>57</v>
      </c>
      <c r="AR12" s="52" t="s">
        <v>58</v>
      </c>
      <c r="AS12" s="52" t="s">
        <v>59</v>
      </c>
      <c r="AT12" s="52" t="s">
        <v>60</v>
      </c>
      <c r="AU12" s="52" t="s">
        <v>61</v>
      </c>
      <c r="AV12" s="52" t="s">
        <v>62</v>
      </c>
      <c r="AW12" s="52" t="s">
        <v>63</v>
      </c>
      <c r="AX12" s="52" t="s">
        <v>64</v>
      </c>
    </row>
    <row r="13" spans="1:50" s="8" customFormat="1" ht="25.2" customHeight="1" x14ac:dyDescent="0.5">
      <c r="B13" s="53">
        <f>C13</f>
        <v>1</v>
      </c>
      <c r="C13" s="116">
        <v>1</v>
      </c>
      <c r="D13" s="118"/>
      <c r="E13" s="118"/>
      <c r="F13" s="54"/>
      <c r="G13" s="55" t="str">
        <f>PHONETIC(F13)</f>
        <v/>
      </c>
      <c r="H13" s="54"/>
      <c r="I13" s="55" t="str">
        <f t="shared" si="2"/>
        <v/>
      </c>
      <c r="J13" s="56"/>
      <c r="K13" s="56"/>
      <c r="L13" s="56"/>
      <c r="M13" s="57" t="str">
        <f>IF(D13="親子D","親",IF(D13="混合D","男",LEFT(D13,1)))</f>
        <v/>
      </c>
      <c r="N13" s="58"/>
      <c r="O13" s="59" t="str">
        <f t="shared" ref="O13" si="13">IF($F13="","",IF($D13="親子D",$U$2,INDEX($S$2:$V$3,MATCH(M13,$R$2:$R$3,0),IF($J13&lt;&gt;"",1,IF($K13&lt;&gt;"",2,4)))))</f>
        <v/>
      </c>
      <c r="P13" s="40"/>
      <c r="Q13" s="1"/>
      <c r="R13" s="41" t="str">
        <f t="shared" ref="R13" si="14">IFERROR(HLOOKUP(E13,$Y$1:$Z$2,2,0),"")</f>
        <v/>
      </c>
      <c r="S13" s="32" t="str">
        <f t="shared" ref="S13" si="15">IF(D13="","",MATCH(D13,$S$1:$S$10,0))</f>
        <v/>
      </c>
      <c r="T13" s="42" t="str">
        <f t="shared" si="6"/>
        <v/>
      </c>
      <c r="U13" s="42" t="str">
        <f t="shared" si="6"/>
        <v/>
      </c>
      <c r="V13" s="42" t="str">
        <f t="shared" si="6"/>
        <v/>
      </c>
      <c r="W13" s="42" t="str">
        <f t="shared" si="6"/>
        <v/>
      </c>
      <c r="X13" s="42" t="str">
        <f t="shared" si="6"/>
        <v/>
      </c>
      <c r="Y13" s="42" t="str">
        <f t="shared" si="6"/>
        <v/>
      </c>
      <c r="Z13" s="42" t="str">
        <f t="shared" si="6"/>
        <v/>
      </c>
      <c r="AA13" s="43" t="str">
        <f t="shared" ref="AA13:AA35" si="16">IF(COUNTA(F13:F14)&lt;&gt;COUNTIF(AB13:AB14,"&gt;0"),$W$1,"")</f>
        <v/>
      </c>
      <c r="AB13" s="8">
        <f>IFERROR(SEARCH("　",$F13,1),0)</f>
        <v>0</v>
      </c>
      <c r="AE13" s="60">
        <f>$E$2</f>
        <v>0</v>
      </c>
      <c r="AF13" s="61">
        <f>$E$5</f>
        <v>0</v>
      </c>
      <c r="AG13" s="61" t="str">
        <f>$E$4</f>
        <v/>
      </c>
      <c r="AH13" s="61">
        <f>$E$3</f>
        <v>0</v>
      </c>
      <c r="AI13" s="61">
        <f>$E$6</f>
        <v>0</v>
      </c>
      <c r="AJ13" s="62">
        <f>$E$7</f>
        <v>0</v>
      </c>
      <c r="AK13" s="61" t="str">
        <f>$E$8</f>
        <v>不要</v>
      </c>
      <c r="AL13" s="61">
        <f t="shared" ref="AL13:AR13" si="17">C13</f>
        <v>1</v>
      </c>
      <c r="AM13" s="61">
        <f t="shared" si="17"/>
        <v>0</v>
      </c>
      <c r="AN13" s="61">
        <f t="shared" si="17"/>
        <v>0</v>
      </c>
      <c r="AO13" s="61">
        <f t="shared" si="17"/>
        <v>0</v>
      </c>
      <c r="AP13" s="61" t="str">
        <f t="shared" si="17"/>
        <v/>
      </c>
      <c r="AQ13" s="61">
        <f t="shared" si="17"/>
        <v>0</v>
      </c>
      <c r="AR13" s="61" t="str">
        <f t="shared" si="17"/>
        <v/>
      </c>
      <c r="AS13" s="61" t="str">
        <f>IF(J13="","",J13)</f>
        <v/>
      </c>
      <c r="AT13" s="61" t="str">
        <f t="shared" ref="AT13:AU28" si="18">IF(K13="","",K13)</f>
        <v/>
      </c>
      <c r="AU13" s="61" t="str">
        <f t="shared" si="18"/>
        <v/>
      </c>
      <c r="AV13" s="61" t="str">
        <f>M13</f>
        <v/>
      </c>
      <c r="AW13" s="63" t="str">
        <f>O13</f>
        <v/>
      </c>
      <c r="AX13" s="64"/>
    </row>
    <row r="14" spans="1:50" s="8" customFormat="1" ht="26.25" customHeight="1" thickBot="1" x14ac:dyDescent="0.55000000000000004">
      <c r="B14" s="65">
        <f>C13</f>
        <v>1</v>
      </c>
      <c r="C14" s="117"/>
      <c r="D14" s="119"/>
      <c r="E14" s="119"/>
      <c r="F14" s="66"/>
      <c r="G14" s="67" t="str">
        <f t="shared" si="1"/>
        <v/>
      </c>
      <c r="H14" s="66"/>
      <c r="I14" s="67" t="str">
        <f t="shared" si="2"/>
        <v/>
      </c>
      <c r="J14" s="68"/>
      <c r="K14" s="68"/>
      <c r="L14" s="68"/>
      <c r="M14" s="69" t="str">
        <f>IF(D13="親子D","子",IF(D13="混合D","女",LEFT(D13,1)))</f>
        <v/>
      </c>
      <c r="N14" s="70"/>
      <c r="O14" s="71" t="str">
        <f t="shared" ref="O14" si="19">IF($F14="","",IF($D13="親子D",0,INDEX($S$2:$V$3,MATCH(M14,$R$2:$R$3,0),IF($J14&lt;&gt;"",1,IF($K14&lt;&gt;"",2,4)))))</f>
        <v/>
      </c>
      <c r="P14" s="40"/>
      <c r="Q14" s="1"/>
      <c r="R14" s="41" t="str">
        <f t="shared" ref="R14" si="20">R13</f>
        <v/>
      </c>
      <c r="S14" s="32"/>
      <c r="T14" s="51" t="str">
        <f t="shared" ref="T14" si="21">IF(AND(LEFT(D13,2)="親子",M14=""),$W$2,"")</f>
        <v/>
      </c>
      <c r="U14" s="51"/>
      <c r="V14" s="51"/>
      <c r="W14" s="51"/>
      <c r="X14" s="51"/>
      <c r="Y14" s="51"/>
      <c r="Z14" s="51"/>
      <c r="AA14" s="43" t="str">
        <f>IF(AND(R13&lt;&gt;"",OR(L13&lt;R13,L14&lt;R14)),IF(R13=$Y$2,$Y$3,$Z$3),IF(AND(D13="親子D",N14=""),$W$2,""))</f>
        <v/>
      </c>
      <c r="AB14" s="8">
        <f t="shared" si="8"/>
        <v>0</v>
      </c>
      <c r="AE14" s="72">
        <f t="shared" ref="AE14:AE36" si="22">$E$2</f>
        <v>0</v>
      </c>
      <c r="AF14" s="73">
        <f t="shared" ref="AF14:AF36" si="23">$E$5</f>
        <v>0</v>
      </c>
      <c r="AG14" s="73" t="str">
        <f t="shared" ref="AG14:AG36" si="24">$E$4</f>
        <v/>
      </c>
      <c r="AH14" s="73">
        <f t="shared" ref="AH14:AH36" si="25">$E$3</f>
        <v>0</v>
      </c>
      <c r="AI14" s="73">
        <f t="shared" ref="AI14:AI36" si="26">$E$6</f>
        <v>0</v>
      </c>
      <c r="AJ14" s="74">
        <f t="shared" ref="AJ14:AJ36" si="27">$E$7</f>
        <v>0</v>
      </c>
      <c r="AK14" s="73" t="str">
        <f t="shared" ref="AK14:AK36" si="28">$E$8</f>
        <v>不要</v>
      </c>
      <c r="AL14" s="73">
        <f>AL13</f>
        <v>1</v>
      </c>
      <c r="AM14" s="73">
        <f t="shared" ref="AM14:AN14" si="29">AM13</f>
        <v>0</v>
      </c>
      <c r="AN14" s="73">
        <f t="shared" si="29"/>
        <v>0</v>
      </c>
      <c r="AO14" s="73">
        <f>F14</f>
        <v>0</v>
      </c>
      <c r="AP14" s="73" t="str">
        <f>G14</f>
        <v/>
      </c>
      <c r="AQ14" s="73">
        <f>H14</f>
        <v>0</v>
      </c>
      <c r="AR14" s="73" t="str">
        <f>I14</f>
        <v/>
      </c>
      <c r="AS14" s="73" t="str">
        <f>IF(J14="","",J14)</f>
        <v/>
      </c>
      <c r="AT14" s="73" t="str">
        <f t="shared" si="18"/>
        <v/>
      </c>
      <c r="AU14" s="73" t="str">
        <f t="shared" si="18"/>
        <v/>
      </c>
      <c r="AV14" s="73" t="str">
        <f>M14</f>
        <v/>
      </c>
      <c r="AW14" s="75" t="str">
        <f>O14</f>
        <v/>
      </c>
      <c r="AX14" s="76"/>
    </row>
    <row r="15" spans="1:50" s="8" customFormat="1" ht="25.2" customHeight="1" x14ac:dyDescent="0.5">
      <c r="B15" s="53">
        <f t="shared" ref="B15" si="30">C15</f>
        <v>2</v>
      </c>
      <c r="C15" s="116">
        <v>2</v>
      </c>
      <c r="D15" s="118"/>
      <c r="E15" s="118"/>
      <c r="F15" s="54"/>
      <c r="G15" s="55" t="str">
        <f t="shared" si="1"/>
        <v/>
      </c>
      <c r="H15" s="54"/>
      <c r="I15" s="55" t="str">
        <f t="shared" si="2"/>
        <v/>
      </c>
      <c r="J15" s="56"/>
      <c r="K15" s="56"/>
      <c r="L15" s="56"/>
      <c r="M15" s="57" t="str">
        <f t="shared" ref="M15" si="31">IF(D15="親子D","親",IF(D15="混合D","男",LEFT(D15,1)))</f>
        <v/>
      </c>
      <c r="N15" s="58"/>
      <c r="O15" s="59" t="str">
        <f t="shared" ref="O15" si="32">IF($F15="","",IF($D15="親子D",$U$2,INDEX($S$2:$V$3,MATCH(M15,$R$2:$R$3,0),IF($J15&lt;&gt;"",1,IF($K15&lt;&gt;"",2,4)))))</f>
        <v/>
      </c>
      <c r="P15" s="40"/>
      <c r="Q15" s="1"/>
      <c r="R15" s="41" t="str">
        <f t="shared" ref="R15" si="33">IFERROR(HLOOKUP(E15,$Y$1:$Z$2,2,0),"")</f>
        <v/>
      </c>
      <c r="S15" s="32" t="str">
        <f t="shared" ref="S15" si="34">IF(D15="","",MATCH(D15,$S$1:$S$10,0))</f>
        <v/>
      </c>
      <c r="T15" s="42" t="str">
        <f t="shared" si="6"/>
        <v/>
      </c>
      <c r="U15" s="42" t="str">
        <f t="shared" si="6"/>
        <v/>
      </c>
      <c r="V15" s="42" t="str">
        <f t="shared" si="6"/>
        <v/>
      </c>
      <c r="W15" s="42" t="str">
        <f t="shared" si="6"/>
        <v/>
      </c>
      <c r="X15" s="42" t="str">
        <f t="shared" si="6"/>
        <v/>
      </c>
      <c r="Y15" s="42" t="str">
        <f t="shared" si="6"/>
        <v/>
      </c>
      <c r="Z15" s="42" t="str">
        <f t="shared" si="6"/>
        <v/>
      </c>
      <c r="AA15" s="43" t="str">
        <f t="shared" si="16"/>
        <v/>
      </c>
      <c r="AB15" s="8">
        <f t="shared" si="8"/>
        <v>0</v>
      </c>
      <c r="AE15" s="60">
        <f t="shared" si="22"/>
        <v>0</v>
      </c>
      <c r="AF15" s="61">
        <f t="shared" si="23"/>
        <v>0</v>
      </c>
      <c r="AG15" s="61" t="str">
        <f t="shared" si="24"/>
        <v/>
      </c>
      <c r="AH15" s="61">
        <f t="shared" si="25"/>
        <v>0</v>
      </c>
      <c r="AI15" s="61">
        <f t="shared" si="26"/>
        <v>0</v>
      </c>
      <c r="AJ15" s="62">
        <f t="shared" si="27"/>
        <v>0</v>
      </c>
      <c r="AK15" s="61" t="str">
        <f t="shared" si="28"/>
        <v>不要</v>
      </c>
      <c r="AL15" s="61">
        <f t="shared" ref="AL15:AR30" si="35">C15</f>
        <v>2</v>
      </c>
      <c r="AM15" s="61">
        <f t="shared" si="35"/>
        <v>0</v>
      </c>
      <c r="AN15" s="61">
        <f t="shared" si="35"/>
        <v>0</v>
      </c>
      <c r="AO15" s="61">
        <f t="shared" si="35"/>
        <v>0</v>
      </c>
      <c r="AP15" s="61" t="str">
        <f t="shared" si="35"/>
        <v/>
      </c>
      <c r="AQ15" s="61">
        <f t="shared" si="35"/>
        <v>0</v>
      </c>
      <c r="AR15" s="61" t="str">
        <f t="shared" si="35"/>
        <v/>
      </c>
      <c r="AS15" s="61" t="str">
        <f t="shared" ref="AS15:AU36" si="36">IF(J15="","",J15)</f>
        <v/>
      </c>
      <c r="AT15" s="61" t="str">
        <f t="shared" si="18"/>
        <v/>
      </c>
      <c r="AU15" s="61" t="str">
        <f t="shared" si="18"/>
        <v/>
      </c>
      <c r="AV15" s="61" t="str">
        <f t="shared" ref="AV15:AV36" si="37">M15</f>
        <v/>
      </c>
      <c r="AW15" s="63" t="str">
        <f t="shared" ref="AW15:AW36" si="38">O15</f>
        <v/>
      </c>
      <c r="AX15" s="64"/>
    </row>
    <row r="16" spans="1:50" s="8" customFormat="1" ht="26.25" customHeight="1" thickBot="1" x14ac:dyDescent="0.55000000000000004">
      <c r="B16" s="65">
        <f t="shared" ref="B16" si="39">C15</f>
        <v>2</v>
      </c>
      <c r="C16" s="117"/>
      <c r="D16" s="119"/>
      <c r="E16" s="119"/>
      <c r="F16" s="66"/>
      <c r="G16" s="67" t="str">
        <f t="shared" si="1"/>
        <v/>
      </c>
      <c r="H16" s="66"/>
      <c r="I16" s="67" t="str">
        <f t="shared" si="2"/>
        <v/>
      </c>
      <c r="J16" s="68"/>
      <c r="K16" s="68"/>
      <c r="L16" s="68"/>
      <c r="M16" s="69" t="str">
        <f t="shared" ref="M16" si="40">IF(D15="親子D","子",IF(D15="混合D","女",LEFT(D15,1)))</f>
        <v/>
      </c>
      <c r="N16" s="70"/>
      <c r="O16" s="71" t="str">
        <f t="shared" ref="O16" si="41">IF($F16="","",IF($D15="親子D",0,INDEX($S$2:$V$3,MATCH(M16,$R$2:$R$3,0),IF($J16&lt;&gt;"",1,IF($K16&lt;&gt;"",2,4)))))</f>
        <v/>
      </c>
      <c r="P16" s="40"/>
      <c r="Q16" s="1"/>
      <c r="R16" s="41" t="str">
        <f t="shared" ref="R16" si="42">R15</f>
        <v/>
      </c>
      <c r="S16" s="32"/>
      <c r="T16" s="51" t="str">
        <f t="shared" ref="T16" si="43">IF(AND(LEFT(D15,2)="親子",M16=""),$W$2,"")</f>
        <v/>
      </c>
      <c r="U16" s="51"/>
      <c r="V16" s="51"/>
      <c r="W16" s="51"/>
      <c r="X16" s="51"/>
      <c r="Y16" s="51"/>
      <c r="Z16" s="51"/>
      <c r="AA16" s="43" t="str">
        <f t="shared" ref="AA16" si="44">IF(AND(R15&lt;&gt;"",OR(L15&lt;R15,L16&lt;R16)),IF(R15=$Y$2,$Y$3,$Z$3),IF(AND(D15="親子D",N16=""),$W$2,""))</f>
        <v/>
      </c>
      <c r="AB16" s="8">
        <f t="shared" si="8"/>
        <v>0</v>
      </c>
      <c r="AE16" s="72">
        <f t="shared" si="22"/>
        <v>0</v>
      </c>
      <c r="AF16" s="73">
        <f t="shared" si="23"/>
        <v>0</v>
      </c>
      <c r="AG16" s="73" t="str">
        <f t="shared" si="24"/>
        <v/>
      </c>
      <c r="AH16" s="73">
        <f t="shared" si="25"/>
        <v>0</v>
      </c>
      <c r="AI16" s="73">
        <f t="shared" si="26"/>
        <v>0</v>
      </c>
      <c r="AJ16" s="74">
        <f t="shared" si="27"/>
        <v>0</v>
      </c>
      <c r="AK16" s="73" t="str">
        <f t="shared" si="28"/>
        <v>不要</v>
      </c>
      <c r="AL16" s="73">
        <f t="shared" ref="AL16:AN16" si="45">AL15</f>
        <v>2</v>
      </c>
      <c r="AM16" s="73">
        <f t="shared" si="45"/>
        <v>0</v>
      </c>
      <c r="AN16" s="73">
        <f t="shared" si="45"/>
        <v>0</v>
      </c>
      <c r="AO16" s="73">
        <f t="shared" si="35"/>
        <v>0</v>
      </c>
      <c r="AP16" s="73" t="str">
        <f t="shared" si="35"/>
        <v/>
      </c>
      <c r="AQ16" s="73">
        <f t="shared" si="35"/>
        <v>0</v>
      </c>
      <c r="AR16" s="73" t="str">
        <f t="shared" si="35"/>
        <v/>
      </c>
      <c r="AS16" s="73" t="str">
        <f t="shared" si="36"/>
        <v/>
      </c>
      <c r="AT16" s="73" t="str">
        <f t="shared" si="18"/>
        <v/>
      </c>
      <c r="AU16" s="73" t="str">
        <f t="shared" si="18"/>
        <v/>
      </c>
      <c r="AV16" s="73" t="str">
        <f t="shared" si="37"/>
        <v/>
      </c>
      <c r="AW16" s="75" t="str">
        <f t="shared" si="38"/>
        <v/>
      </c>
      <c r="AX16" s="76"/>
    </row>
    <row r="17" spans="2:50" s="8" customFormat="1" ht="25.2" customHeight="1" x14ac:dyDescent="0.5">
      <c r="B17" s="53">
        <f t="shared" ref="B17" si="46">C17</f>
        <v>3</v>
      </c>
      <c r="C17" s="116">
        <v>3</v>
      </c>
      <c r="D17" s="118"/>
      <c r="E17" s="118"/>
      <c r="F17" s="54"/>
      <c r="G17" s="55" t="str">
        <f t="shared" si="1"/>
        <v/>
      </c>
      <c r="H17" s="54"/>
      <c r="I17" s="55" t="str">
        <f t="shared" si="2"/>
        <v/>
      </c>
      <c r="J17" s="56"/>
      <c r="K17" s="56"/>
      <c r="L17" s="56"/>
      <c r="M17" s="57" t="str">
        <f t="shared" ref="M17" si="47">IF(D17="親子D","親",IF(D17="混合D","男",LEFT(D17,1)))</f>
        <v/>
      </c>
      <c r="N17" s="58"/>
      <c r="O17" s="59" t="str">
        <f t="shared" ref="O17" si="48">IF($F17="","",IF($D17="親子D",$U$2,INDEX($S$2:$V$3,MATCH(M17,$R$2:$R$3,0),IF($J17&lt;&gt;"",1,IF($K17&lt;&gt;"",2,4)))))</f>
        <v/>
      </c>
      <c r="P17" s="40"/>
      <c r="Q17" s="1"/>
      <c r="R17" s="41" t="str">
        <f t="shared" ref="R17" si="49">IFERROR(HLOOKUP(E17,$Y$1:$Z$2,2,0),"")</f>
        <v/>
      </c>
      <c r="S17" s="32" t="str">
        <f t="shared" ref="S17" si="50">IF(D17="","",MATCH(D17,$S$1:$S$10,0))</f>
        <v/>
      </c>
      <c r="T17" s="42" t="str">
        <f t="shared" si="6"/>
        <v/>
      </c>
      <c r="U17" s="42" t="str">
        <f t="shared" si="6"/>
        <v/>
      </c>
      <c r="V17" s="42" t="str">
        <f t="shared" si="6"/>
        <v/>
      </c>
      <c r="W17" s="42" t="str">
        <f t="shared" si="6"/>
        <v/>
      </c>
      <c r="X17" s="42" t="str">
        <f t="shared" si="6"/>
        <v/>
      </c>
      <c r="Y17" s="42" t="str">
        <f t="shared" si="6"/>
        <v/>
      </c>
      <c r="Z17" s="42" t="str">
        <f t="shared" si="6"/>
        <v/>
      </c>
      <c r="AA17" s="43" t="str">
        <f t="shared" si="16"/>
        <v/>
      </c>
      <c r="AB17" s="8">
        <f t="shared" si="8"/>
        <v>0</v>
      </c>
      <c r="AE17" s="60">
        <f t="shared" si="22"/>
        <v>0</v>
      </c>
      <c r="AF17" s="61">
        <f t="shared" si="23"/>
        <v>0</v>
      </c>
      <c r="AG17" s="61" t="str">
        <f t="shared" si="24"/>
        <v/>
      </c>
      <c r="AH17" s="61">
        <f t="shared" si="25"/>
        <v>0</v>
      </c>
      <c r="AI17" s="61">
        <f t="shared" si="26"/>
        <v>0</v>
      </c>
      <c r="AJ17" s="62">
        <f t="shared" si="27"/>
        <v>0</v>
      </c>
      <c r="AK17" s="61" t="str">
        <f t="shared" si="28"/>
        <v>不要</v>
      </c>
      <c r="AL17" s="61">
        <f t="shared" ref="AL17:AN17" si="51">C17</f>
        <v>3</v>
      </c>
      <c r="AM17" s="61">
        <f t="shared" si="51"/>
        <v>0</v>
      </c>
      <c r="AN17" s="61">
        <f t="shared" si="51"/>
        <v>0</v>
      </c>
      <c r="AO17" s="61">
        <f t="shared" si="35"/>
        <v>0</v>
      </c>
      <c r="AP17" s="61" t="str">
        <f t="shared" si="35"/>
        <v/>
      </c>
      <c r="AQ17" s="61">
        <f t="shared" si="35"/>
        <v>0</v>
      </c>
      <c r="AR17" s="61" t="str">
        <f t="shared" si="35"/>
        <v/>
      </c>
      <c r="AS17" s="61" t="str">
        <f t="shared" si="36"/>
        <v/>
      </c>
      <c r="AT17" s="61" t="str">
        <f t="shared" si="18"/>
        <v/>
      </c>
      <c r="AU17" s="61" t="str">
        <f t="shared" si="18"/>
        <v/>
      </c>
      <c r="AV17" s="61" t="str">
        <f t="shared" si="37"/>
        <v/>
      </c>
      <c r="AW17" s="63" t="str">
        <f t="shared" si="38"/>
        <v/>
      </c>
      <c r="AX17" s="64"/>
    </row>
    <row r="18" spans="2:50" s="8" customFormat="1" ht="26.25" customHeight="1" thickBot="1" x14ac:dyDescent="0.55000000000000004">
      <c r="B18" s="65">
        <f t="shared" ref="B18" si="52">C17</f>
        <v>3</v>
      </c>
      <c r="C18" s="117"/>
      <c r="D18" s="119"/>
      <c r="E18" s="119"/>
      <c r="F18" s="66"/>
      <c r="G18" s="67" t="str">
        <f t="shared" si="1"/>
        <v/>
      </c>
      <c r="H18" s="66"/>
      <c r="I18" s="67" t="str">
        <f t="shared" si="2"/>
        <v/>
      </c>
      <c r="J18" s="68"/>
      <c r="K18" s="68"/>
      <c r="L18" s="68"/>
      <c r="M18" s="69" t="str">
        <f t="shared" ref="M18" si="53">IF(D17="親子D","子",IF(D17="混合D","女",LEFT(D17,1)))</f>
        <v/>
      </c>
      <c r="N18" s="70"/>
      <c r="O18" s="71" t="str">
        <f t="shared" ref="O18" si="54">IF($F18="","",IF($D17="親子D",0,INDEX($S$2:$V$3,MATCH(M18,$R$2:$R$3,0),IF($J18&lt;&gt;"",1,IF($K18&lt;&gt;"",2,4)))))</f>
        <v/>
      </c>
      <c r="P18" s="40"/>
      <c r="Q18" s="1"/>
      <c r="R18" s="41" t="str">
        <f t="shared" ref="R18" si="55">R17</f>
        <v/>
      </c>
      <c r="S18" s="32"/>
      <c r="T18" s="51" t="str">
        <f t="shared" ref="T18" si="56">IF(AND(LEFT(D17,2)="親子",M18=""),$W$2,"")</f>
        <v/>
      </c>
      <c r="U18" s="51"/>
      <c r="V18" s="51"/>
      <c r="W18" s="51"/>
      <c r="X18" s="51"/>
      <c r="Y18" s="51"/>
      <c r="Z18" s="51"/>
      <c r="AA18" s="43" t="str">
        <f t="shared" ref="AA18" si="57">IF(AND(R17&lt;&gt;"",OR(L17&lt;R17,L18&lt;R18)),IF(R17=$Y$2,$Y$3,$Z$3),IF(AND(D17="親子D",N18=""),$W$2,""))</f>
        <v/>
      </c>
      <c r="AB18" s="8">
        <f t="shared" si="8"/>
        <v>0</v>
      </c>
      <c r="AE18" s="72">
        <f t="shared" si="22"/>
        <v>0</v>
      </c>
      <c r="AF18" s="73">
        <f t="shared" si="23"/>
        <v>0</v>
      </c>
      <c r="AG18" s="73" t="str">
        <f t="shared" si="24"/>
        <v/>
      </c>
      <c r="AH18" s="73">
        <f t="shared" si="25"/>
        <v>0</v>
      </c>
      <c r="AI18" s="73">
        <f t="shared" si="26"/>
        <v>0</v>
      </c>
      <c r="AJ18" s="74">
        <f t="shared" si="27"/>
        <v>0</v>
      </c>
      <c r="AK18" s="73" t="str">
        <f t="shared" si="28"/>
        <v>不要</v>
      </c>
      <c r="AL18" s="73">
        <f t="shared" ref="AL18:AN18" si="58">AL17</f>
        <v>3</v>
      </c>
      <c r="AM18" s="73">
        <f t="shared" si="58"/>
        <v>0</v>
      </c>
      <c r="AN18" s="73">
        <f t="shared" si="58"/>
        <v>0</v>
      </c>
      <c r="AO18" s="73">
        <f t="shared" si="35"/>
        <v>0</v>
      </c>
      <c r="AP18" s="73" t="str">
        <f t="shared" si="35"/>
        <v/>
      </c>
      <c r="AQ18" s="73">
        <f t="shared" si="35"/>
        <v>0</v>
      </c>
      <c r="AR18" s="73" t="str">
        <f t="shared" si="35"/>
        <v/>
      </c>
      <c r="AS18" s="73" t="str">
        <f t="shared" si="36"/>
        <v/>
      </c>
      <c r="AT18" s="73" t="str">
        <f t="shared" si="18"/>
        <v/>
      </c>
      <c r="AU18" s="73" t="str">
        <f t="shared" si="18"/>
        <v/>
      </c>
      <c r="AV18" s="73" t="str">
        <f t="shared" si="37"/>
        <v/>
      </c>
      <c r="AW18" s="75" t="str">
        <f t="shared" si="38"/>
        <v/>
      </c>
      <c r="AX18" s="76"/>
    </row>
    <row r="19" spans="2:50" s="8" customFormat="1" ht="25.2" customHeight="1" x14ac:dyDescent="0.5">
      <c r="B19" s="53">
        <f t="shared" ref="B19" si="59">C19</f>
        <v>4</v>
      </c>
      <c r="C19" s="116">
        <v>4</v>
      </c>
      <c r="D19" s="118"/>
      <c r="E19" s="118"/>
      <c r="F19" s="54"/>
      <c r="G19" s="55" t="str">
        <f t="shared" si="1"/>
        <v/>
      </c>
      <c r="H19" s="54"/>
      <c r="I19" s="55" t="str">
        <f t="shared" si="2"/>
        <v/>
      </c>
      <c r="J19" s="56"/>
      <c r="K19" s="56"/>
      <c r="L19" s="56"/>
      <c r="M19" s="57" t="str">
        <f t="shared" ref="M19" si="60">IF(D19="親子D","親",IF(D19="混合D","男",LEFT(D19,1)))</f>
        <v/>
      </c>
      <c r="N19" s="58"/>
      <c r="O19" s="59" t="str">
        <f t="shared" ref="O19" si="61">IF($F19="","",IF($D19="親子D",$U$2,INDEX($S$2:$V$3,MATCH(M19,$R$2:$R$3,0),IF($J19&lt;&gt;"",1,IF($K19&lt;&gt;"",2,4)))))</f>
        <v/>
      </c>
      <c r="P19" s="40"/>
      <c r="Q19" s="1"/>
      <c r="R19" s="41" t="str">
        <f t="shared" ref="R19" si="62">IFERROR(HLOOKUP(E19,$Y$1:$Z$2,2,0),"")</f>
        <v/>
      </c>
      <c r="S19" s="32" t="str">
        <f t="shared" ref="S19" si="63">IF(D19="","",MATCH(D19,$S$1:$S$10,0))</f>
        <v/>
      </c>
      <c r="T19" s="42" t="str">
        <f t="shared" si="6"/>
        <v/>
      </c>
      <c r="U19" s="42" t="str">
        <f t="shared" si="6"/>
        <v/>
      </c>
      <c r="V19" s="42" t="str">
        <f t="shared" si="6"/>
        <v/>
      </c>
      <c r="W19" s="42" t="str">
        <f t="shared" si="6"/>
        <v/>
      </c>
      <c r="X19" s="42" t="str">
        <f t="shared" si="6"/>
        <v/>
      </c>
      <c r="Y19" s="42" t="str">
        <f t="shared" si="6"/>
        <v/>
      </c>
      <c r="Z19" s="42" t="str">
        <f t="shared" si="6"/>
        <v/>
      </c>
      <c r="AA19" s="43" t="str">
        <f t="shared" si="16"/>
        <v/>
      </c>
      <c r="AB19" s="8">
        <f t="shared" si="8"/>
        <v>0</v>
      </c>
      <c r="AE19" s="60">
        <f t="shared" si="22"/>
        <v>0</v>
      </c>
      <c r="AF19" s="61">
        <f t="shared" si="23"/>
        <v>0</v>
      </c>
      <c r="AG19" s="61" t="str">
        <f t="shared" si="24"/>
        <v/>
      </c>
      <c r="AH19" s="61">
        <f t="shared" si="25"/>
        <v>0</v>
      </c>
      <c r="AI19" s="61">
        <f t="shared" si="26"/>
        <v>0</v>
      </c>
      <c r="AJ19" s="62">
        <f t="shared" si="27"/>
        <v>0</v>
      </c>
      <c r="AK19" s="61" t="str">
        <f t="shared" si="28"/>
        <v>不要</v>
      </c>
      <c r="AL19" s="61">
        <f t="shared" ref="AL19:AN19" si="64">C19</f>
        <v>4</v>
      </c>
      <c r="AM19" s="61">
        <f t="shared" si="64"/>
        <v>0</v>
      </c>
      <c r="AN19" s="61">
        <f t="shared" si="64"/>
        <v>0</v>
      </c>
      <c r="AO19" s="61">
        <f t="shared" si="35"/>
        <v>0</v>
      </c>
      <c r="AP19" s="61" t="str">
        <f t="shared" si="35"/>
        <v/>
      </c>
      <c r="AQ19" s="61">
        <f t="shared" si="35"/>
        <v>0</v>
      </c>
      <c r="AR19" s="61" t="str">
        <f t="shared" si="35"/>
        <v/>
      </c>
      <c r="AS19" s="61" t="str">
        <f t="shared" si="36"/>
        <v/>
      </c>
      <c r="AT19" s="61" t="str">
        <f t="shared" si="18"/>
        <v/>
      </c>
      <c r="AU19" s="61" t="str">
        <f t="shared" si="18"/>
        <v/>
      </c>
      <c r="AV19" s="61" t="str">
        <f t="shared" si="37"/>
        <v/>
      </c>
      <c r="AW19" s="63" t="str">
        <f t="shared" si="38"/>
        <v/>
      </c>
      <c r="AX19" s="64"/>
    </row>
    <row r="20" spans="2:50" s="8" customFormat="1" ht="26.25" customHeight="1" thickBot="1" x14ac:dyDescent="0.55000000000000004">
      <c r="B20" s="65">
        <f t="shared" ref="B20" si="65">C19</f>
        <v>4</v>
      </c>
      <c r="C20" s="117"/>
      <c r="D20" s="119"/>
      <c r="E20" s="119"/>
      <c r="F20" s="66"/>
      <c r="G20" s="67" t="str">
        <f t="shared" si="1"/>
        <v/>
      </c>
      <c r="H20" s="66"/>
      <c r="I20" s="67" t="str">
        <f t="shared" si="2"/>
        <v/>
      </c>
      <c r="J20" s="68"/>
      <c r="K20" s="68"/>
      <c r="L20" s="68"/>
      <c r="M20" s="69" t="str">
        <f t="shared" ref="M20" si="66">IF(D19="親子D","子",IF(D19="混合D","女",LEFT(D19,1)))</f>
        <v/>
      </c>
      <c r="N20" s="70"/>
      <c r="O20" s="71" t="str">
        <f t="shared" ref="O20" si="67">IF($F20="","",IF($D19="親子D",0,INDEX($S$2:$V$3,MATCH(M20,$R$2:$R$3,0),IF($J20&lt;&gt;"",1,IF($K20&lt;&gt;"",2,4)))))</f>
        <v/>
      </c>
      <c r="P20" s="40"/>
      <c r="Q20" s="1"/>
      <c r="R20" s="41" t="str">
        <f t="shared" ref="R20" si="68">R19</f>
        <v/>
      </c>
      <c r="S20" s="32"/>
      <c r="T20" s="51" t="str">
        <f t="shared" ref="T20" si="69">IF(AND(LEFT(D19,2)="親子",M20=""),$W$2,"")</f>
        <v/>
      </c>
      <c r="U20" s="51"/>
      <c r="V20" s="51"/>
      <c r="W20" s="51"/>
      <c r="X20" s="51"/>
      <c r="Y20" s="51"/>
      <c r="Z20" s="51"/>
      <c r="AA20" s="43" t="str">
        <f t="shared" ref="AA20" si="70">IF(AND(R19&lt;&gt;"",OR(L19&lt;R19,L20&lt;R20)),IF(R19=$Y$2,$Y$3,$Z$3),IF(AND(D19="親子D",N20=""),$W$2,""))</f>
        <v/>
      </c>
      <c r="AB20" s="8">
        <f t="shared" si="8"/>
        <v>0</v>
      </c>
      <c r="AE20" s="72">
        <f t="shared" si="22"/>
        <v>0</v>
      </c>
      <c r="AF20" s="73">
        <f t="shared" si="23"/>
        <v>0</v>
      </c>
      <c r="AG20" s="73" t="str">
        <f t="shared" si="24"/>
        <v/>
      </c>
      <c r="AH20" s="73">
        <f t="shared" si="25"/>
        <v>0</v>
      </c>
      <c r="AI20" s="73">
        <f t="shared" si="26"/>
        <v>0</v>
      </c>
      <c r="AJ20" s="74">
        <f t="shared" si="27"/>
        <v>0</v>
      </c>
      <c r="AK20" s="73" t="str">
        <f t="shared" si="28"/>
        <v>不要</v>
      </c>
      <c r="AL20" s="73">
        <f t="shared" ref="AL20:AN20" si="71">AL19</f>
        <v>4</v>
      </c>
      <c r="AM20" s="73">
        <f t="shared" si="71"/>
        <v>0</v>
      </c>
      <c r="AN20" s="73">
        <f t="shared" si="71"/>
        <v>0</v>
      </c>
      <c r="AO20" s="73">
        <f t="shared" si="35"/>
        <v>0</v>
      </c>
      <c r="AP20" s="73" t="str">
        <f t="shared" si="35"/>
        <v/>
      </c>
      <c r="AQ20" s="73">
        <f t="shared" si="35"/>
        <v>0</v>
      </c>
      <c r="AR20" s="73" t="str">
        <f t="shared" si="35"/>
        <v/>
      </c>
      <c r="AS20" s="73" t="str">
        <f t="shared" si="36"/>
        <v/>
      </c>
      <c r="AT20" s="73" t="str">
        <f t="shared" si="18"/>
        <v/>
      </c>
      <c r="AU20" s="73" t="str">
        <f t="shared" si="18"/>
        <v/>
      </c>
      <c r="AV20" s="73" t="str">
        <f t="shared" si="37"/>
        <v/>
      </c>
      <c r="AW20" s="75" t="str">
        <f t="shared" si="38"/>
        <v/>
      </c>
      <c r="AX20" s="76"/>
    </row>
    <row r="21" spans="2:50" s="8" customFormat="1" ht="25.2" customHeight="1" x14ac:dyDescent="0.5">
      <c r="B21" s="53">
        <f t="shared" ref="B21" si="72">C21</f>
        <v>5</v>
      </c>
      <c r="C21" s="116">
        <v>5</v>
      </c>
      <c r="D21" s="118"/>
      <c r="E21" s="118"/>
      <c r="F21" s="54"/>
      <c r="G21" s="55" t="str">
        <f t="shared" si="1"/>
        <v/>
      </c>
      <c r="H21" s="54"/>
      <c r="I21" s="55" t="str">
        <f t="shared" si="2"/>
        <v/>
      </c>
      <c r="J21" s="56"/>
      <c r="K21" s="56"/>
      <c r="L21" s="56"/>
      <c r="M21" s="57" t="str">
        <f t="shared" ref="M21" si="73">IF(D21="親子D","親",IF(D21="混合D","男",LEFT(D21,1)))</f>
        <v/>
      </c>
      <c r="N21" s="58"/>
      <c r="O21" s="59" t="str">
        <f t="shared" ref="O21" si="74">IF($F21="","",IF($D21="親子D",$U$2,INDEX($S$2:$V$3,MATCH(M21,$R$2:$R$3,0),IF($J21&lt;&gt;"",1,IF($K21&lt;&gt;"",2,4)))))</f>
        <v/>
      </c>
      <c r="P21" s="40"/>
      <c r="Q21" s="1"/>
      <c r="R21" s="41" t="str">
        <f t="shared" ref="R21" si="75">IFERROR(HLOOKUP(E21,$Y$1:$Z$2,2,0),"")</f>
        <v/>
      </c>
      <c r="S21" s="32" t="str">
        <f t="shared" ref="S21" si="76">IF(D21="","",MATCH(D21,$S$1:$S$10,0))</f>
        <v/>
      </c>
      <c r="T21" s="42" t="str">
        <f t="shared" si="6"/>
        <v/>
      </c>
      <c r="U21" s="42" t="str">
        <f t="shared" si="6"/>
        <v/>
      </c>
      <c r="V21" s="42" t="str">
        <f t="shared" si="6"/>
        <v/>
      </c>
      <c r="W21" s="42" t="str">
        <f t="shared" si="6"/>
        <v/>
      </c>
      <c r="X21" s="42" t="str">
        <f t="shared" si="6"/>
        <v/>
      </c>
      <c r="Y21" s="42" t="str">
        <f t="shared" si="6"/>
        <v/>
      </c>
      <c r="Z21" s="42" t="str">
        <f t="shared" si="6"/>
        <v/>
      </c>
      <c r="AA21" s="43" t="str">
        <f t="shared" si="16"/>
        <v/>
      </c>
      <c r="AB21" s="8">
        <f t="shared" si="8"/>
        <v>0</v>
      </c>
      <c r="AE21" s="60">
        <f t="shared" si="22"/>
        <v>0</v>
      </c>
      <c r="AF21" s="61">
        <f t="shared" si="23"/>
        <v>0</v>
      </c>
      <c r="AG21" s="61" t="str">
        <f t="shared" si="24"/>
        <v/>
      </c>
      <c r="AH21" s="61">
        <f t="shared" si="25"/>
        <v>0</v>
      </c>
      <c r="AI21" s="61">
        <f t="shared" si="26"/>
        <v>0</v>
      </c>
      <c r="AJ21" s="62">
        <f t="shared" si="27"/>
        <v>0</v>
      </c>
      <c r="AK21" s="61" t="str">
        <f t="shared" si="28"/>
        <v>不要</v>
      </c>
      <c r="AL21" s="61">
        <f t="shared" ref="AL21:AN21" si="77">C21</f>
        <v>5</v>
      </c>
      <c r="AM21" s="61">
        <f t="shared" si="77"/>
        <v>0</v>
      </c>
      <c r="AN21" s="61">
        <f t="shared" si="77"/>
        <v>0</v>
      </c>
      <c r="AO21" s="61">
        <f t="shared" si="35"/>
        <v>0</v>
      </c>
      <c r="AP21" s="61" t="str">
        <f t="shared" si="35"/>
        <v/>
      </c>
      <c r="AQ21" s="61">
        <f t="shared" si="35"/>
        <v>0</v>
      </c>
      <c r="AR21" s="61" t="str">
        <f t="shared" si="35"/>
        <v/>
      </c>
      <c r="AS21" s="61" t="str">
        <f t="shared" si="36"/>
        <v/>
      </c>
      <c r="AT21" s="61" t="str">
        <f t="shared" si="18"/>
        <v/>
      </c>
      <c r="AU21" s="61" t="str">
        <f t="shared" si="18"/>
        <v/>
      </c>
      <c r="AV21" s="61" t="str">
        <f t="shared" si="37"/>
        <v/>
      </c>
      <c r="AW21" s="63" t="str">
        <f t="shared" si="38"/>
        <v/>
      </c>
      <c r="AX21" s="64"/>
    </row>
    <row r="22" spans="2:50" s="8" customFormat="1" ht="26.25" customHeight="1" thickBot="1" x14ac:dyDescent="0.55000000000000004">
      <c r="B22" s="65">
        <f t="shared" ref="B22" si="78">C21</f>
        <v>5</v>
      </c>
      <c r="C22" s="117"/>
      <c r="D22" s="119"/>
      <c r="E22" s="119"/>
      <c r="F22" s="66"/>
      <c r="G22" s="67" t="str">
        <f t="shared" si="1"/>
        <v/>
      </c>
      <c r="H22" s="66"/>
      <c r="I22" s="67" t="str">
        <f t="shared" si="2"/>
        <v/>
      </c>
      <c r="J22" s="68"/>
      <c r="K22" s="68"/>
      <c r="L22" s="68"/>
      <c r="M22" s="69" t="str">
        <f t="shared" ref="M22" si="79">IF(D21="親子D","子",IF(D21="混合D","女",LEFT(D21,1)))</f>
        <v/>
      </c>
      <c r="N22" s="70"/>
      <c r="O22" s="71" t="str">
        <f t="shared" ref="O22" si="80">IF($F22="","",IF($D21="親子D",0,INDEX($S$2:$V$3,MATCH(M22,$R$2:$R$3,0),IF($J22&lt;&gt;"",1,IF($K22&lt;&gt;"",2,4)))))</f>
        <v/>
      </c>
      <c r="P22" s="40"/>
      <c r="Q22" s="1"/>
      <c r="R22" s="41" t="str">
        <f t="shared" ref="R22" si="81">R21</f>
        <v/>
      </c>
      <c r="S22" s="32"/>
      <c r="T22" s="51" t="str">
        <f t="shared" ref="T22" si="82">IF(AND(LEFT(D21,2)="親子",M22=""),$W$2,"")</f>
        <v/>
      </c>
      <c r="U22" s="51"/>
      <c r="V22" s="51"/>
      <c r="W22" s="51"/>
      <c r="X22" s="51"/>
      <c r="Y22" s="51"/>
      <c r="Z22" s="51"/>
      <c r="AA22" s="43" t="str">
        <f t="shared" ref="AA22" si="83">IF(AND(R21&lt;&gt;"",OR(L21&lt;R21,L22&lt;R22)),IF(R21=$Y$2,$Y$3,$Z$3),IF(AND(D21="親子D",N22=""),$W$2,""))</f>
        <v/>
      </c>
      <c r="AB22" s="8">
        <f t="shared" si="8"/>
        <v>0</v>
      </c>
      <c r="AE22" s="72">
        <f t="shared" si="22"/>
        <v>0</v>
      </c>
      <c r="AF22" s="73">
        <f t="shared" si="23"/>
        <v>0</v>
      </c>
      <c r="AG22" s="73" t="str">
        <f t="shared" si="24"/>
        <v/>
      </c>
      <c r="AH22" s="73">
        <f t="shared" si="25"/>
        <v>0</v>
      </c>
      <c r="AI22" s="73">
        <f t="shared" si="26"/>
        <v>0</v>
      </c>
      <c r="AJ22" s="74">
        <f t="shared" si="27"/>
        <v>0</v>
      </c>
      <c r="AK22" s="73" t="str">
        <f t="shared" si="28"/>
        <v>不要</v>
      </c>
      <c r="AL22" s="73">
        <f t="shared" ref="AL22:AN22" si="84">AL21</f>
        <v>5</v>
      </c>
      <c r="AM22" s="73">
        <f t="shared" si="84"/>
        <v>0</v>
      </c>
      <c r="AN22" s="73">
        <f t="shared" si="84"/>
        <v>0</v>
      </c>
      <c r="AO22" s="73">
        <f t="shared" si="35"/>
        <v>0</v>
      </c>
      <c r="AP22" s="73" t="str">
        <f t="shared" si="35"/>
        <v/>
      </c>
      <c r="AQ22" s="73">
        <f t="shared" si="35"/>
        <v>0</v>
      </c>
      <c r="AR22" s="73" t="str">
        <f t="shared" si="35"/>
        <v/>
      </c>
      <c r="AS22" s="73" t="str">
        <f t="shared" si="36"/>
        <v/>
      </c>
      <c r="AT22" s="73" t="str">
        <f t="shared" si="18"/>
        <v/>
      </c>
      <c r="AU22" s="73" t="str">
        <f t="shared" si="18"/>
        <v/>
      </c>
      <c r="AV22" s="73" t="str">
        <f t="shared" si="37"/>
        <v/>
      </c>
      <c r="AW22" s="75" t="str">
        <f t="shared" si="38"/>
        <v/>
      </c>
      <c r="AX22" s="76"/>
    </row>
    <row r="23" spans="2:50" s="8" customFormat="1" ht="25.2" customHeight="1" x14ac:dyDescent="0.5">
      <c r="B23" s="53">
        <f t="shared" ref="B23" si="85">C23</f>
        <v>6</v>
      </c>
      <c r="C23" s="116">
        <v>6</v>
      </c>
      <c r="D23" s="118"/>
      <c r="E23" s="118"/>
      <c r="F23" s="54"/>
      <c r="G23" s="55" t="str">
        <f t="shared" si="1"/>
        <v/>
      </c>
      <c r="H23" s="54"/>
      <c r="I23" s="55" t="str">
        <f t="shared" si="2"/>
        <v/>
      </c>
      <c r="J23" s="56"/>
      <c r="K23" s="56"/>
      <c r="L23" s="56"/>
      <c r="M23" s="57" t="str">
        <f t="shared" ref="M23" si="86">IF(D23="親子D","親",IF(D23="混合D","男",LEFT(D23,1)))</f>
        <v/>
      </c>
      <c r="N23" s="58"/>
      <c r="O23" s="59" t="str">
        <f t="shared" ref="O23" si="87">IF($F23="","",IF($D23="親子D",$U$2,INDEX($S$2:$V$3,MATCH(M23,$R$2:$R$3,0),IF($J23&lt;&gt;"",1,IF($K23&lt;&gt;"",2,4)))))</f>
        <v/>
      </c>
      <c r="P23" s="40"/>
      <c r="Q23" s="1"/>
      <c r="R23" s="41" t="str">
        <f t="shared" ref="R23" si="88">IFERROR(HLOOKUP(E23,$Y$1:$Z$2,2,0),"")</f>
        <v/>
      </c>
      <c r="S23" s="32" t="str">
        <f t="shared" ref="S23" si="89">IF(D23="","",MATCH(D23,$S$1:$S$10,0))</f>
        <v/>
      </c>
      <c r="T23" s="42" t="str">
        <f t="shared" si="6"/>
        <v/>
      </c>
      <c r="U23" s="42" t="str">
        <f t="shared" si="6"/>
        <v/>
      </c>
      <c r="V23" s="42" t="str">
        <f t="shared" si="6"/>
        <v/>
      </c>
      <c r="W23" s="42" t="str">
        <f t="shared" si="6"/>
        <v/>
      </c>
      <c r="X23" s="42" t="str">
        <f t="shared" si="6"/>
        <v/>
      </c>
      <c r="Y23" s="42" t="str">
        <f t="shared" si="6"/>
        <v/>
      </c>
      <c r="Z23" s="42" t="str">
        <f t="shared" si="6"/>
        <v/>
      </c>
      <c r="AA23" s="43" t="str">
        <f t="shared" si="16"/>
        <v/>
      </c>
      <c r="AB23" s="8">
        <f t="shared" si="8"/>
        <v>0</v>
      </c>
      <c r="AE23" s="60">
        <f t="shared" si="22"/>
        <v>0</v>
      </c>
      <c r="AF23" s="61">
        <f t="shared" si="23"/>
        <v>0</v>
      </c>
      <c r="AG23" s="61" t="str">
        <f t="shared" si="24"/>
        <v/>
      </c>
      <c r="AH23" s="61">
        <f t="shared" si="25"/>
        <v>0</v>
      </c>
      <c r="AI23" s="61">
        <f t="shared" si="26"/>
        <v>0</v>
      </c>
      <c r="AJ23" s="62">
        <f t="shared" si="27"/>
        <v>0</v>
      </c>
      <c r="AK23" s="61" t="str">
        <f t="shared" si="28"/>
        <v>不要</v>
      </c>
      <c r="AL23" s="61">
        <f t="shared" ref="AL23:AN23" si="90">C23</f>
        <v>6</v>
      </c>
      <c r="AM23" s="61">
        <f t="shared" si="90"/>
        <v>0</v>
      </c>
      <c r="AN23" s="61">
        <f t="shared" si="90"/>
        <v>0</v>
      </c>
      <c r="AO23" s="61">
        <f t="shared" si="35"/>
        <v>0</v>
      </c>
      <c r="AP23" s="61" t="str">
        <f t="shared" si="35"/>
        <v/>
      </c>
      <c r="AQ23" s="61">
        <f t="shared" si="35"/>
        <v>0</v>
      </c>
      <c r="AR23" s="61" t="str">
        <f t="shared" si="35"/>
        <v/>
      </c>
      <c r="AS23" s="61" t="str">
        <f t="shared" si="36"/>
        <v/>
      </c>
      <c r="AT23" s="61" t="str">
        <f t="shared" si="18"/>
        <v/>
      </c>
      <c r="AU23" s="61" t="str">
        <f t="shared" si="18"/>
        <v/>
      </c>
      <c r="AV23" s="61" t="str">
        <f t="shared" si="37"/>
        <v/>
      </c>
      <c r="AW23" s="63" t="str">
        <f t="shared" si="38"/>
        <v/>
      </c>
      <c r="AX23" s="64"/>
    </row>
    <row r="24" spans="2:50" s="8" customFormat="1" ht="26.25" customHeight="1" thickBot="1" x14ac:dyDescent="0.55000000000000004">
      <c r="B24" s="65">
        <f t="shared" ref="B24" si="91">C23</f>
        <v>6</v>
      </c>
      <c r="C24" s="117"/>
      <c r="D24" s="119"/>
      <c r="E24" s="119"/>
      <c r="F24" s="66"/>
      <c r="G24" s="67" t="str">
        <f t="shared" si="1"/>
        <v/>
      </c>
      <c r="H24" s="66"/>
      <c r="I24" s="67" t="str">
        <f t="shared" si="2"/>
        <v/>
      </c>
      <c r="J24" s="68"/>
      <c r="K24" s="68"/>
      <c r="L24" s="68"/>
      <c r="M24" s="69" t="str">
        <f t="shared" ref="M24" si="92">IF(D23="親子D","子",IF(D23="混合D","女",LEFT(D23,1)))</f>
        <v/>
      </c>
      <c r="N24" s="70"/>
      <c r="O24" s="71" t="str">
        <f t="shared" ref="O24" si="93">IF($F24="","",IF($D23="親子D",0,INDEX($S$2:$V$3,MATCH(M24,$R$2:$R$3,0),IF($J24&lt;&gt;"",1,IF($K24&lt;&gt;"",2,4)))))</f>
        <v/>
      </c>
      <c r="P24" s="40"/>
      <c r="Q24" s="1"/>
      <c r="R24" s="41" t="str">
        <f t="shared" ref="R24" si="94">R23</f>
        <v/>
      </c>
      <c r="S24" s="32"/>
      <c r="T24" s="51" t="str">
        <f t="shared" ref="T24" si="95">IF(AND(LEFT(D23,2)="親子",M24=""),$W$2,"")</f>
        <v/>
      </c>
      <c r="U24" s="51"/>
      <c r="V24" s="51"/>
      <c r="W24" s="51"/>
      <c r="X24" s="51"/>
      <c r="Y24" s="51"/>
      <c r="Z24" s="51"/>
      <c r="AA24" s="43" t="str">
        <f t="shared" ref="AA24" si="96">IF(AND(R23&lt;&gt;"",OR(L23&lt;R23,L24&lt;R24)),IF(R23=$Y$2,$Y$3,$Z$3),IF(AND(D23="親子D",N24=""),$W$2,""))</f>
        <v/>
      </c>
      <c r="AB24" s="8">
        <f t="shared" si="8"/>
        <v>0</v>
      </c>
      <c r="AE24" s="72">
        <f t="shared" si="22"/>
        <v>0</v>
      </c>
      <c r="AF24" s="73">
        <f t="shared" si="23"/>
        <v>0</v>
      </c>
      <c r="AG24" s="73" t="str">
        <f t="shared" si="24"/>
        <v/>
      </c>
      <c r="AH24" s="73">
        <f t="shared" si="25"/>
        <v>0</v>
      </c>
      <c r="AI24" s="73">
        <f t="shared" si="26"/>
        <v>0</v>
      </c>
      <c r="AJ24" s="74">
        <f t="shared" si="27"/>
        <v>0</v>
      </c>
      <c r="AK24" s="73" t="str">
        <f t="shared" si="28"/>
        <v>不要</v>
      </c>
      <c r="AL24" s="73">
        <f t="shared" ref="AL24:AN24" si="97">AL23</f>
        <v>6</v>
      </c>
      <c r="AM24" s="73">
        <f t="shared" si="97"/>
        <v>0</v>
      </c>
      <c r="AN24" s="73">
        <f t="shared" si="97"/>
        <v>0</v>
      </c>
      <c r="AO24" s="73">
        <f t="shared" si="35"/>
        <v>0</v>
      </c>
      <c r="AP24" s="73" t="str">
        <f t="shared" si="35"/>
        <v/>
      </c>
      <c r="AQ24" s="73">
        <f t="shared" si="35"/>
        <v>0</v>
      </c>
      <c r="AR24" s="73" t="str">
        <f t="shared" si="35"/>
        <v/>
      </c>
      <c r="AS24" s="73" t="str">
        <f t="shared" si="36"/>
        <v/>
      </c>
      <c r="AT24" s="73" t="str">
        <f t="shared" si="18"/>
        <v/>
      </c>
      <c r="AU24" s="73" t="str">
        <f t="shared" si="18"/>
        <v/>
      </c>
      <c r="AV24" s="73" t="str">
        <f t="shared" si="37"/>
        <v/>
      </c>
      <c r="AW24" s="75" t="str">
        <f t="shared" si="38"/>
        <v/>
      </c>
      <c r="AX24" s="76"/>
    </row>
    <row r="25" spans="2:50" s="8" customFormat="1" ht="25.2" customHeight="1" x14ac:dyDescent="0.5">
      <c r="B25" s="53">
        <f t="shared" ref="B25" si="98">C25</f>
        <v>7</v>
      </c>
      <c r="C25" s="116">
        <v>7</v>
      </c>
      <c r="D25" s="118"/>
      <c r="E25" s="118"/>
      <c r="F25" s="54"/>
      <c r="G25" s="55" t="str">
        <f t="shared" si="1"/>
        <v/>
      </c>
      <c r="H25" s="54"/>
      <c r="I25" s="55" t="str">
        <f t="shared" si="2"/>
        <v/>
      </c>
      <c r="J25" s="56"/>
      <c r="K25" s="56"/>
      <c r="L25" s="56"/>
      <c r="M25" s="57" t="str">
        <f t="shared" ref="M25" si="99">IF(D25="親子D","親",IF(D25="混合D","男",LEFT(D25,1)))</f>
        <v/>
      </c>
      <c r="N25" s="58"/>
      <c r="O25" s="59" t="str">
        <f t="shared" ref="O25" si="100">IF($F25="","",IF($D25="親子D",$U$2,INDEX($S$2:$V$3,MATCH(M25,$R$2:$R$3,0),IF($J25&lt;&gt;"",1,IF($K25&lt;&gt;"",2,4)))))</f>
        <v/>
      </c>
      <c r="P25" s="40"/>
      <c r="Q25" s="1"/>
      <c r="R25" s="41" t="str">
        <f t="shared" ref="R25" si="101">IFERROR(HLOOKUP(E25,$Y$1:$Z$2,2,0),"")</f>
        <v/>
      </c>
      <c r="S25" s="32" t="str">
        <f t="shared" ref="S25" si="102">IF(D25="","",MATCH(D25,$S$1:$S$10,0))</f>
        <v/>
      </c>
      <c r="T25" s="42" t="str">
        <f t="shared" si="6"/>
        <v/>
      </c>
      <c r="U25" s="42" t="str">
        <f t="shared" si="6"/>
        <v/>
      </c>
      <c r="V25" s="42" t="str">
        <f t="shared" si="6"/>
        <v/>
      </c>
      <c r="W25" s="42" t="str">
        <f t="shared" si="6"/>
        <v/>
      </c>
      <c r="X25" s="42" t="str">
        <f t="shared" si="6"/>
        <v/>
      </c>
      <c r="Y25" s="42" t="str">
        <f t="shared" si="6"/>
        <v/>
      </c>
      <c r="Z25" s="42" t="str">
        <f t="shared" si="6"/>
        <v/>
      </c>
      <c r="AA25" s="43" t="str">
        <f t="shared" si="16"/>
        <v/>
      </c>
      <c r="AB25" s="8">
        <f t="shared" si="8"/>
        <v>0</v>
      </c>
      <c r="AE25" s="60">
        <f t="shared" si="22"/>
        <v>0</v>
      </c>
      <c r="AF25" s="61">
        <f t="shared" si="23"/>
        <v>0</v>
      </c>
      <c r="AG25" s="61" t="str">
        <f t="shared" si="24"/>
        <v/>
      </c>
      <c r="AH25" s="61">
        <f t="shared" si="25"/>
        <v>0</v>
      </c>
      <c r="AI25" s="61">
        <f t="shared" si="26"/>
        <v>0</v>
      </c>
      <c r="AJ25" s="62">
        <f t="shared" si="27"/>
        <v>0</v>
      </c>
      <c r="AK25" s="61" t="str">
        <f t="shared" si="28"/>
        <v>不要</v>
      </c>
      <c r="AL25" s="61">
        <f t="shared" ref="AL25:AN25" si="103">C25</f>
        <v>7</v>
      </c>
      <c r="AM25" s="61">
        <f t="shared" si="103"/>
        <v>0</v>
      </c>
      <c r="AN25" s="61">
        <f t="shared" si="103"/>
        <v>0</v>
      </c>
      <c r="AO25" s="61">
        <f t="shared" si="35"/>
        <v>0</v>
      </c>
      <c r="AP25" s="61" t="str">
        <f t="shared" si="35"/>
        <v/>
      </c>
      <c r="AQ25" s="61">
        <f t="shared" si="35"/>
        <v>0</v>
      </c>
      <c r="AR25" s="61" t="str">
        <f t="shared" si="35"/>
        <v/>
      </c>
      <c r="AS25" s="61" t="str">
        <f t="shared" si="36"/>
        <v/>
      </c>
      <c r="AT25" s="61" t="str">
        <f t="shared" si="18"/>
        <v/>
      </c>
      <c r="AU25" s="61" t="str">
        <f t="shared" si="18"/>
        <v/>
      </c>
      <c r="AV25" s="61" t="str">
        <f t="shared" si="37"/>
        <v/>
      </c>
      <c r="AW25" s="63" t="str">
        <f t="shared" si="38"/>
        <v/>
      </c>
      <c r="AX25" s="64"/>
    </row>
    <row r="26" spans="2:50" s="8" customFormat="1" ht="26.25" customHeight="1" thickBot="1" x14ac:dyDescent="0.55000000000000004">
      <c r="B26" s="65">
        <f t="shared" ref="B26" si="104">C25</f>
        <v>7</v>
      </c>
      <c r="C26" s="117"/>
      <c r="D26" s="119"/>
      <c r="E26" s="119"/>
      <c r="F26" s="66"/>
      <c r="G26" s="67" t="str">
        <f t="shared" si="1"/>
        <v/>
      </c>
      <c r="H26" s="66"/>
      <c r="I26" s="67" t="str">
        <f t="shared" si="2"/>
        <v/>
      </c>
      <c r="J26" s="68"/>
      <c r="K26" s="68"/>
      <c r="L26" s="68"/>
      <c r="M26" s="69" t="str">
        <f t="shared" ref="M26" si="105">IF(D25="親子D","子",IF(D25="混合D","女",LEFT(D25,1)))</f>
        <v/>
      </c>
      <c r="N26" s="70"/>
      <c r="O26" s="71" t="str">
        <f t="shared" ref="O26" si="106">IF($F26="","",IF($D25="親子D",0,INDEX($S$2:$V$3,MATCH(M26,$R$2:$R$3,0),IF($J26&lt;&gt;"",1,IF($K26&lt;&gt;"",2,4)))))</f>
        <v/>
      </c>
      <c r="P26" s="40"/>
      <c r="Q26" s="1"/>
      <c r="R26" s="41" t="str">
        <f t="shared" ref="R26" si="107">R25</f>
        <v/>
      </c>
      <c r="S26" s="32"/>
      <c r="T26" s="51" t="str">
        <f t="shared" ref="T26" si="108">IF(AND(LEFT(D25,2)="親子",M26=""),$W$2,"")</f>
        <v/>
      </c>
      <c r="U26" s="51"/>
      <c r="V26" s="51"/>
      <c r="W26" s="51"/>
      <c r="X26" s="51"/>
      <c r="Y26" s="51"/>
      <c r="Z26" s="51"/>
      <c r="AA26" s="43" t="str">
        <f t="shared" ref="AA26" si="109">IF(AND(R25&lt;&gt;"",OR(L25&lt;R25,L26&lt;R26)),IF(R25=$Y$2,$Y$3,$Z$3),IF(AND(D25="親子D",N26=""),$W$2,""))</f>
        <v/>
      </c>
      <c r="AB26" s="8">
        <f t="shared" si="8"/>
        <v>0</v>
      </c>
      <c r="AE26" s="72">
        <f t="shared" si="22"/>
        <v>0</v>
      </c>
      <c r="AF26" s="73">
        <f t="shared" si="23"/>
        <v>0</v>
      </c>
      <c r="AG26" s="73" t="str">
        <f t="shared" si="24"/>
        <v/>
      </c>
      <c r="AH26" s="73">
        <f t="shared" si="25"/>
        <v>0</v>
      </c>
      <c r="AI26" s="73">
        <f t="shared" si="26"/>
        <v>0</v>
      </c>
      <c r="AJ26" s="74">
        <f t="shared" si="27"/>
        <v>0</v>
      </c>
      <c r="AK26" s="73" t="str">
        <f t="shared" si="28"/>
        <v>不要</v>
      </c>
      <c r="AL26" s="73">
        <f t="shared" ref="AL26:AN26" si="110">AL25</f>
        <v>7</v>
      </c>
      <c r="AM26" s="73">
        <f t="shared" si="110"/>
        <v>0</v>
      </c>
      <c r="AN26" s="73">
        <f t="shared" si="110"/>
        <v>0</v>
      </c>
      <c r="AO26" s="73">
        <f t="shared" si="35"/>
        <v>0</v>
      </c>
      <c r="AP26" s="73" t="str">
        <f t="shared" si="35"/>
        <v/>
      </c>
      <c r="AQ26" s="73">
        <f t="shared" si="35"/>
        <v>0</v>
      </c>
      <c r="AR26" s="73" t="str">
        <f t="shared" si="35"/>
        <v/>
      </c>
      <c r="AS26" s="73" t="str">
        <f t="shared" si="36"/>
        <v/>
      </c>
      <c r="AT26" s="73" t="str">
        <f t="shared" si="18"/>
        <v/>
      </c>
      <c r="AU26" s="73" t="str">
        <f t="shared" si="18"/>
        <v/>
      </c>
      <c r="AV26" s="73" t="str">
        <f t="shared" si="37"/>
        <v/>
      </c>
      <c r="AW26" s="75" t="str">
        <f t="shared" si="38"/>
        <v/>
      </c>
      <c r="AX26" s="76"/>
    </row>
    <row r="27" spans="2:50" s="8" customFormat="1" ht="25.2" customHeight="1" x14ac:dyDescent="0.5">
      <c r="B27" s="53">
        <f t="shared" ref="B27" si="111">C27</f>
        <v>8</v>
      </c>
      <c r="C27" s="116">
        <v>8</v>
      </c>
      <c r="D27" s="118"/>
      <c r="E27" s="118"/>
      <c r="F27" s="54"/>
      <c r="G27" s="55" t="str">
        <f t="shared" si="1"/>
        <v/>
      </c>
      <c r="H27" s="54"/>
      <c r="I27" s="55" t="str">
        <f t="shared" si="2"/>
        <v/>
      </c>
      <c r="J27" s="56"/>
      <c r="K27" s="56"/>
      <c r="L27" s="56"/>
      <c r="M27" s="57" t="str">
        <f t="shared" ref="M27" si="112">IF(D27="親子D","親",IF(D27="混合D","男",LEFT(D27,1)))</f>
        <v/>
      </c>
      <c r="N27" s="58"/>
      <c r="O27" s="59" t="str">
        <f t="shared" ref="O27" si="113">IF($F27="","",IF($D27="親子D",$U$2,INDEX($S$2:$V$3,MATCH(M27,$R$2:$R$3,0),IF($J27&lt;&gt;"",1,IF($K27&lt;&gt;"",2,4)))))</f>
        <v/>
      </c>
      <c r="P27" s="40"/>
      <c r="Q27" s="1"/>
      <c r="R27" s="41" t="str">
        <f t="shared" ref="R27" si="114">IFERROR(HLOOKUP(E27,$Y$1:$Z$2,2,0),"")</f>
        <v/>
      </c>
      <c r="S27" s="32" t="str">
        <f t="shared" ref="S27" si="115">IF(D27="","",MATCH(D27,$S$1:$S$10,0))</f>
        <v/>
      </c>
      <c r="T27" s="42" t="str">
        <f t="shared" ref="T27:Z35" si="116">IF($D27="","",INDEX($T$1:$Z$9,$S27,T$10))</f>
        <v/>
      </c>
      <c r="U27" s="42" t="str">
        <f t="shared" si="116"/>
        <v/>
      </c>
      <c r="V27" s="42" t="str">
        <f t="shared" si="116"/>
        <v/>
      </c>
      <c r="W27" s="42" t="str">
        <f t="shared" si="116"/>
        <v/>
      </c>
      <c r="X27" s="42" t="str">
        <f t="shared" si="116"/>
        <v/>
      </c>
      <c r="Y27" s="42" t="str">
        <f t="shared" si="116"/>
        <v/>
      </c>
      <c r="Z27" s="42" t="str">
        <f t="shared" si="116"/>
        <v/>
      </c>
      <c r="AA27" s="43" t="str">
        <f t="shared" si="16"/>
        <v/>
      </c>
      <c r="AB27" s="8">
        <f t="shared" si="8"/>
        <v>0</v>
      </c>
      <c r="AE27" s="60">
        <f t="shared" si="22"/>
        <v>0</v>
      </c>
      <c r="AF27" s="61">
        <f t="shared" si="23"/>
        <v>0</v>
      </c>
      <c r="AG27" s="61" t="str">
        <f t="shared" si="24"/>
        <v/>
      </c>
      <c r="AH27" s="61">
        <f t="shared" si="25"/>
        <v>0</v>
      </c>
      <c r="AI27" s="61">
        <f t="shared" si="26"/>
        <v>0</v>
      </c>
      <c r="AJ27" s="62">
        <f t="shared" si="27"/>
        <v>0</v>
      </c>
      <c r="AK27" s="61" t="str">
        <f t="shared" si="28"/>
        <v>不要</v>
      </c>
      <c r="AL27" s="61">
        <f t="shared" ref="AL27:AN27" si="117">C27</f>
        <v>8</v>
      </c>
      <c r="AM27" s="61">
        <f t="shared" si="117"/>
        <v>0</v>
      </c>
      <c r="AN27" s="61">
        <f t="shared" si="117"/>
        <v>0</v>
      </c>
      <c r="AO27" s="61">
        <f t="shared" si="35"/>
        <v>0</v>
      </c>
      <c r="AP27" s="61" t="str">
        <f t="shared" si="35"/>
        <v/>
      </c>
      <c r="AQ27" s="61">
        <f t="shared" si="35"/>
        <v>0</v>
      </c>
      <c r="AR27" s="61" t="str">
        <f t="shared" si="35"/>
        <v/>
      </c>
      <c r="AS27" s="61" t="str">
        <f t="shared" si="36"/>
        <v/>
      </c>
      <c r="AT27" s="61" t="str">
        <f t="shared" si="18"/>
        <v/>
      </c>
      <c r="AU27" s="61" t="str">
        <f t="shared" si="18"/>
        <v/>
      </c>
      <c r="AV27" s="61" t="str">
        <f t="shared" si="37"/>
        <v/>
      </c>
      <c r="AW27" s="63" t="str">
        <f t="shared" si="38"/>
        <v/>
      </c>
      <c r="AX27" s="64"/>
    </row>
    <row r="28" spans="2:50" s="8" customFormat="1" ht="26.25" customHeight="1" thickBot="1" x14ac:dyDescent="0.55000000000000004">
      <c r="B28" s="65">
        <f t="shared" ref="B28" si="118">C27</f>
        <v>8</v>
      </c>
      <c r="C28" s="117"/>
      <c r="D28" s="119"/>
      <c r="E28" s="119"/>
      <c r="F28" s="66"/>
      <c r="G28" s="67" t="str">
        <f t="shared" si="1"/>
        <v/>
      </c>
      <c r="H28" s="66"/>
      <c r="I28" s="67" t="str">
        <f t="shared" si="2"/>
        <v/>
      </c>
      <c r="J28" s="68"/>
      <c r="K28" s="68"/>
      <c r="L28" s="68"/>
      <c r="M28" s="69" t="str">
        <f t="shared" ref="M28" si="119">IF(D27="親子D","子",IF(D27="混合D","女",LEFT(D27,1)))</f>
        <v/>
      </c>
      <c r="N28" s="70"/>
      <c r="O28" s="71" t="str">
        <f t="shared" ref="O28" si="120">IF($F28="","",IF($D27="親子D",0,INDEX($S$2:$V$3,MATCH(M28,$R$2:$R$3,0),IF($J28&lt;&gt;"",1,IF($K28&lt;&gt;"",2,4)))))</f>
        <v/>
      </c>
      <c r="P28" s="40"/>
      <c r="Q28" s="1"/>
      <c r="R28" s="41" t="str">
        <f t="shared" ref="R28" si="121">R27</f>
        <v/>
      </c>
      <c r="S28" s="32"/>
      <c r="T28" s="51" t="str">
        <f t="shared" ref="T28" si="122">IF(AND(LEFT(D27,2)="親子",M28=""),$W$2,"")</f>
        <v/>
      </c>
      <c r="U28" s="51"/>
      <c r="V28" s="51"/>
      <c r="W28" s="51"/>
      <c r="X28" s="51"/>
      <c r="Y28" s="51"/>
      <c r="Z28" s="51"/>
      <c r="AA28" s="43" t="str">
        <f t="shared" ref="AA28" si="123">IF(AND(R27&lt;&gt;"",OR(L27&lt;R27,L28&lt;R28)),IF(R27=$Y$2,$Y$3,$Z$3),IF(AND(D27="親子D",N28=""),$W$2,""))</f>
        <v/>
      </c>
      <c r="AB28" s="8">
        <f t="shared" si="8"/>
        <v>0</v>
      </c>
      <c r="AE28" s="72">
        <f t="shared" si="22"/>
        <v>0</v>
      </c>
      <c r="AF28" s="73">
        <f t="shared" si="23"/>
        <v>0</v>
      </c>
      <c r="AG28" s="73" t="str">
        <f t="shared" si="24"/>
        <v/>
      </c>
      <c r="AH28" s="73">
        <f t="shared" si="25"/>
        <v>0</v>
      </c>
      <c r="AI28" s="73">
        <f t="shared" si="26"/>
        <v>0</v>
      </c>
      <c r="AJ28" s="74">
        <f t="shared" si="27"/>
        <v>0</v>
      </c>
      <c r="AK28" s="73" t="str">
        <f t="shared" si="28"/>
        <v>不要</v>
      </c>
      <c r="AL28" s="73">
        <f t="shared" ref="AL28:AN28" si="124">AL27</f>
        <v>8</v>
      </c>
      <c r="AM28" s="73">
        <f t="shared" si="124"/>
        <v>0</v>
      </c>
      <c r="AN28" s="73">
        <f t="shared" si="124"/>
        <v>0</v>
      </c>
      <c r="AO28" s="73">
        <f t="shared" si="35"/>
        <v>0</v>
      </c>
      <c r="AP28" s="73" t="str">
        <f t="shared" si="35"/>
        <v/>
      </c>
      <c r="AQ28" s="73">
        <f t="shared" si="35"/>
        <v>0</v>
      </c>
      <c r="AR28" s="73" t="str">
        <f t="shared" si="35"/>
        <v/>
      </c>
      <c r="AS28" s="73" t="str">
        <f t="shared" si="36"/>
        <v/>
      </c>
      <c r="AT28" s="73" t="str">
        <f t="shared" si="18"/>
        <v/>
      </c>
      <c r="AU28" s="73" t="str">
        <f t="shared" si="18"/>
        <v/>
      </c>
      <c r="AV28" s="73" t="str">
        <f t="shared" si="37"/>
        <v/>
      </c>
      <c r="AW28" s="75" t="str">
        <f t="shared" si="38"/>
        <v/>
      </c>
      <c r="AX28" s="76"/>
    </row>
    <row r="29" spans="2:50" s="8" customFormat="1" ht="25.2" customHeight="1" x14ac:dyDescent="0.5">
      <c r="B29" s="53">
        <f t="shared" ref="B29" si="125">C29</f>
        <v>9</v>
      </c>
      <c r="C29" s="116">
        <v>9</v>
      </c>
      <c r="D29" s="118"/>
      <c r="E29" s="118"/>
      <c r="F29" s="54"/>
      <c r="G29" s="55" t="str">
        <f t="shared" si="1"/>
        <v/>
      </c>
      <c r="H29" s="54"/>
      <c r="I29" s="55" t="str">
        <f t="shared" si="2"/>
        <v/>
      </c>
      <c r="J29" s="56"/>
      <c r="K29" s="56"/>
      <c r="L29" s="56"/>
      <c r="M29" s="57" t="str">
        <f t="shared" ref="M29" si="126">IF(D29="親子D","親",IF(D29="混合D","男",LEFT(D29,1)))</f>
        <v/>
      </c>
      <c r="N29" s="58"/>
      <c r="O29" s="59" t="str">
        <f t="shared" ref="O29" si="127">IF($F29="","",IF($D29="親子D",$U$2,INDEX($S$2:$V$3,MATCH(M29,$R$2:$R$3,0),IF($J29&lt;&gt;"",1,IF($K29&lt;&gt;"",2,4)))))</f>
        <v/>
      </c>
      <c r="P29" s="40"/>
      <c r="Q29" s="1"/>
      <c r="R29" s="41" t="str">
        <f t="shared" ref="R29" si="128">IFERROR(HLOOKUP(E29,$Y$1:$Z$2,2,0),"")</f>
        <v/>
      </c>
      <c r="S29" s="32" t="str">
        <f t="shared" ref="S29" si="129">IF(D29="","",MATCH(D29,$S$1:$S$10,0))</f>
        <v/>
      </c>
      <c r="T29" s="42" t="str">
        <f t="shared" si="116"/>
        <v/>
      </c>
      <c r="U29" s="42" t="str">
        <f t="shared" si="116"/>
        <v/>
      </c>
      <c r="V29" s="42" t="str">
        <f t="shared" si="116"/>
        <v/>
      </c>
      <c r="W29" s="42" t="str">
        <f t="shared" si="116"/>
        <v/>
      </c>
      <c r="X29" s="42" t="str">
        <f t="shared" si="116"/>
        <v/>
      </c>
      <c r="Y29" s="42" t="str">
        <f t="shared" si="116"/>
        <v/>
      </c>
      <c r="Z29" s="42" t="str">
        <f t="shared" si="116"/>
        <v/>
      </c>
      <c r="AA29" s="43" t="str">
        <f t="shared" si="16"/>
        <v/>
      </c>
      <c r="AB29" s="8">
        <f t="shared" si="8"/>
        <v>0</v>
      </c>
      <c r="AE29" s="60">
        <f t="shared" si="22"/>
        <v>0</v>
      </c>
      <c r="AF29" s="61">
        <f t="shared" si="23"/>
        <v>0</v>
      </c>
      <c r="AG29" s="61" t="str">
        <f t="shared" si="24"/>
        <v/>
      </c>
      <c r="AH29" s="61">
        <f t="shared" si="25"/>
        <v>0</v>
      </c>
      <c r="AI29" s="61">
        <f t="shared" si="26"/>
        <v>0</v>
      </c>
      <c r="AJ29" s="62">
        <f t="shared" si="27"/>
        <v>0</v>
      </c>
      <c r="AK29" s="61" t="str">
        <f t="shared" si="28"/>
        <v>不要</v>
      </c>
      <c r="AL29" s="61">
        <f t="shared" ref="AL29:AN29" si="130">C29</f>
        <v>9</v>
      </c>
      <c r="AM29" s="61">
        <f t="shared" si="130"/>
        <v>0</v>
      </c>
      <c r="AN29" s="61">
        <f t="shared" si="130"/>
        <v>0</v>
      </c>
      <c r="AO29" s="61">
        <f t="shared" si="35"/>
        <v>0</v>
      </c>
      <c r="AP29" s="61" t="str">
        <f t="shared" si="35"/>
        <v/>
      </c>
      <c r="AQ29" s="61">
        <f t="shared" si="35"/>
        <v>0</v>
      </c>
      <c r="AR29" s="61" t="str">
        <f t="shared" si="35"/>
        <v/>
      </c>
      <c r="AS29" s="61" t="str">
        <f t="shared" si="36"/>
        <v/>
      </c>
      <c r="AT29" s="61" t="str">
        <f t="shared" si="36"/>
        <v/>
      </c>
      <c r="AU29" s="61" t="str">
        <f t="shared" si="36"/>
        <v/>
      </c>
      <c r="AV29" s="61" t="str">
        <f t="shared" si="37"/>
        <v/>
      </c>
      <c r="AW29" s="63" t="str">
        <f t="shared" si="38"/>
        <v/>
      </c>
      <c r="AX29" s="64"/>
    </row>
    <row r="30" spans="2:50" s="8" customFormat="1" ht="26.25" customHeight="1" thickBot="1" x14ac:dyDescent="0.55000000000000004">
      <c r="B30" s="65">
        <f t="shared" ref="B30" si="131">C29</f>
        <v>9</v>
      </c>
      <c r="C30" s="117"/>
      <c r="D30" s="119"/>
      <c r="E30" s="119"/>
      <c r="F30" s="66"/>
      <c r="G30" s="67" t="str">
        <f t="shared" si="1"/>
        <v/>
      </c>
      <c r="H30" s="66"/>
      <c r="I30" s="67" t="str">
        <f t="shared" si="2"/>
        <v/>
      </c>
      <c r="J30" s="68"/>
      <c r="K30" s="68"/>
      <c r="L30" s="68"/>
      <c r="M30" s="69" t="str">
        <f t="shared" ref="M30" si="132">IF(D29="親子D","子",IF(D29="混合D","女",LEFT(D29,1)))</f>
        <v/>
      </c>
      <c r="N30" s="70"/>
      <c r="O30" s="71" t="str">
        <f t="shared" ref="O30" si="133">IF($F30="","",IF($D29="親子D",0,INDEX($S$2:$V$3,MATCH(M30,$R$2:$R$3,0),IF($J30&lt;&gt;"",1,IF($K30&lt;&gt;"",2,4)))))</f>
        <v/>
      </c>
      <c r="P30" s="40"/>
      <c r="Q30" s="1"/>
      <c r="R30" s="41" t="str">
        <f t="shared" ref="R30" si="134">R29</f>
        <v/>
      </c>
      <c r="S30" s="32"/>
      <c r="T30" s="51" t="str">
        <f t="shared" ref="T30" si="135">IF(AND(LEFT(D29,2)="親子",M30=""),$W$2,"")</f>
        <v/>
      </c>
      <c r="U30" s="51"/>
      <c r="V30" s="51"/>
      <c r="W30" s="51"/>
      <c r="X30" s="51"/>
      <c r="Y30" s="51"/>
      <c r="Z30" s="51"/>
      <c r="AA30" s="43" t="str">
        <f t="shared" ref="AA30" si="136">IF(AND(R29&lt;&gt;"",OR(L29&lt;R29,L30&lt;R30)),IF(R29=$Y$2,$Y$3,$Z$3),IF(AND(D29="親子D",N30=""),$W$2,""))</f>
        <v/>
      </c>
      <c r="AB30" s="8">
        <f t="shared" si="8"/>
        <v>0</v>
      </c>
      <c r="AE30" s="72">
        <f t="shared" si="22"/>
        <v>0</v>
      </c>
      <c r="AF30" s="73">
        <f t="shared" si="23"/>
        <v>0</v>
      </c>
      <c r="AG30" s="73" t="str">
        <f t="shared" si="24"/>
        <v/>
      </c>
      <c r="AH30" s="73">
        <f t="shared" si="25"/>
        <v>0</v>
      </c>
      <c r="AI30" s="73">
        <f t="shared" si="26"/>
        <v>0</v>
      </c>
      <c r="AJ30" s="74">
        <f t="shared" si="27"/>
        <v>0</v>
      </c>
      <c r="AK30" s="73" t="str">
        <f t="shared" si="28"/>
        <v>不要</v>
      </c>
      <c r="AL30" s="73">
        <f t="shared" ref="AL30:AN30" si="137">AL29</f>
        <v>9</v>
      </c>
      <c r="AM30" s="73">
        <f t="shared" si="137"/>
        <v>0</v>
      </c>
      <c r="AN30" s="73">
        <f t="shared" si="137"/>
        <v>0</v>
      </c>
      <c r="AO30" s="73">
        <f t="shared" si="35"/>
        <v>0</v>
      </c>
      <c r="AP30" s="73" t="str">
        <f t="shared" si="35"/>
        <v/>
      </c>
      <c r="AQ30" s="73">
        <f t="shared" si="35"/>
        <v>0</v>
      </c>
      <c r="AR30" s="73" t="str">
        <f t="shared" si="35"/>
        <v/>
      </c>
      <c r="AS30" s="73" t="str">
        <f t="shared" si="36"/>
        <v/>
      </c>
      <c r="AT30" s="73" t="str">
        <f t="shared" si="36"/>
        <v/>
      </c>
      <c r="AU30" s="73" t="str">
        <f t="shared" si="36"/>
        <v/>
      </c>
      <c r="AV30" s="73" t="str">
        <f t="shared" si="37"/>
        <v/>
      </c>
      <c r="AW30" s="75" t="str">
        <f t="shared" si="38"/>
        <v/>
      </c>
      <c r="AX30" s="76"/>
    </row>
    <row r="31" spans="2:50" s="8" customFormat="1" ht="25.2" customHeight="1" x14ac:dyDescent="0.5">
      <c r="B31" s="53">
        <f t="shared" ref="B31" si="138">C31</f>
        <v>10</v>
      </c>
      <c r="C31" s="116">
        <v>10</v>
      </c>
      <c r="D31" s="118"/>
      <c r="E31" s="118"/>
      <c r="F31" s="54"/>
      <c r="G31" s="55" t="str">
        <f t="shared" si="1"/>
        <v/>
      </c>
      <c r="H31" s="54"/>
      <c r="I31" s="55" t="str">
        <f t="shared" si="2"/>
        <v/>
      </c>
      <c r="J31" s="56"/>
      <c r="K31" s="56"/>
      <c r="L31" s="56"/>
      <c r="M31" s="57" t="str">
        <f t="shared" ref="M31" si="139">IF(D31="親子D","親",IF(D31="混合D","男",LEFT(D31,1)))</f>
        <v/>
      </c>
      <c r="N31" s="58"/>
      <c r="O31" s="59" t="str">
        <f t="shared" ref="O31" si="140">IF($F31="","",IF($D31="親子D",$U$2,INDEX($S$2:$V$3,MATCH(M31,$R$2:$R$3,0),IF($J31&lt;&gt;"",1,IF($K31&lt;&gt;"",2,4)))))</f>
        <v/>
      </c>
      <c r="P31" s="40"/>
      <c r="Q31" s="1"/>
      <c r="R31" s="41" t="str">
        <f t="shared" ref="R31" si="141">IFERROR(HLOOKUP(E31,$Y$1:$Z$2,2,0),"")</f>
        <v/>
      </c>
      <c r="S31" s="32" t="str">
        <f t="shared" ref="S31" si="142">IF(D31="","",MATCH(D31,$S$1:$S$10,0))</f>
        <v/>
      </c>
      <c r="T31" s="42" t="str">
        <f t="shared" si="116"/>
        <v/>
      </c>
      <c r="U31" s="42" t="str">
        <f t="shared" si="116"/>
        <v/>
      </c>
      <c r="V31" s="42" t="str">
        <f t="shared" si="116"/>
        <v/>
      </c>
      <c r="W31" s="42" t="str">
        <f t="shared" si="116"/>
        <v/>
      </c>
      <c r="X31" s="42" t="str">
        <f t="shared" si="116"/>
        <v/>
      </c>
      <c r="Y31" s="42" t="str">
        <f t="shared" si="116"/>
        <v/>
      </c>
      <c r="Z31" s="42" t="str">
        <f t="shared" si="116"/>
        <v/>
      </c>
      <c r="AA31" s="43" t="str">
        <f t="shared" si="16"/>
        <v/>
      </c>
      <c r="AB31" s="8">
        <f t="shared" si="8"/>
        <v>0</v>
      </c>
      <c r="AE31" s="60">
        <f t="shared" si="22"/>
        <v>0</v>
      </c>
      <c r="AF31" s="61">
        <f t="shared" si="23"/>
        <v>0</v>
      </c>
      <c r="AG31" s="61" t="str">
        <f t="shared" si="24"/>
        <v/>
      </c>
      <c r="AH31" s="61">
        <f t="shared" si="25"/>
        <v>0</v>
      </c>
      <c r="AI31" s="61">
        <f t="shared" si="26"/>
        <v>0</v>
      </c>
      <c r="AJ31" s="62">
        <f t="shared" si="27"/>
        <v>0</v>
      </c>
      <c r="AK31" s="61" t="str">
        <f t="shared" si="28"/>
        <v>不要</v>
      </c>
      <c r="AL31" s="61">
        <f t="shared" ref="AL31:AR36" si="143">C31</f>
        <v>10</v>
      </c>
      <c r="AM31" s="61">
        <f t="shared" si="143"/>
        <v>0</v>
      </c>
      <c r="AN31" s="61">
        <f t="shared" si="143"/>
        <v>0</v>
      </c>
      <c r="AO31" s="61">
        <f t="shared" si="143"/>
        <v>0</v>
      </c>
      <c r="AP31" s="61" t="str">
        <f t="shared" si="143"/>
        <v/>
      </c>
      <c r="AQ31" s="61">
        <f t="shared" si="143"/>
        <v>0</v>
      </c>
      <c r="AR31" s="61" t="str">
        <f t="shared" si="143"/>
        <v/>
      </c>
      <c r="AS31" s="61" t="str">
        <f t="shared" si="36"/>
        <v/>
      </c>
      <c r="AT31" s="61" t="str">
        <f t="shared" si="36"/>
        <v/>
      </c>
      <c r="AU31" s="61" t="str">
        <f t="shared" si="36"/>
        <v/>
      </c>
      <c r="AV31" s="61" t="str">
        <f t="shared" si="37"/>
        <v/>
      </c>
      <c r="AW31" s="63" t="str">
        <f t="shared" si="38"/>
        <v/>
      </c>
      <c r="AX31" s="64"/>
    </row>
    <row r="32" spans="2:50" s="8" customFormat="1" ht="26.25" customHeight="1" thickBot="1" x14ac:dyDescent="0.55000000000000004">
      <c r="B32" s="65">
        <f t="shared" ref="B32" si="144">C31</f>
        <v>10</v>
      </c>
      <c r="C32" s="117"/>
      <c r="D32" s="119"/>
      <c r="E32" s="119"/>
      <c r="F32" s="66"/>
      <c r="G32" s="67" t="str">
        <f t="shared" si="1"/>
        <v/>
      </c>
      <c r="H32" s="66"/>
      <c r="I32" s="67" t="str">
        <f t="shared" si="2"/>
        <v/>
      </c>
      <c r="J32" s="68"/>
      <c r="K32" s="68"/>
      <c r="L32" s="68"/>
      <c r="M32" s="69" t="str">
        <f t="shared" ref="M32" si="145">IF(D31="親子D","子",IF(D31="混合D","女",LEFT(D31,1)))</f>
        <v/>
      </c>
      <c r="N32" s="70"/>
      <c r="O32" s="71" t="str">
        <f t="shared" ref="O32" si="146">IF($F32="","",IF($D31="親子D",0,INDEX($S$2:$V$3,MATCH(M32,$R$2:$R$3,0),IF($J32&lt;&gt;"",1,IF($K32&lt;&gt;"",2,4)))))</f>
        <v/>
      </c>
      <c r="P32" s="40"/>
      <c r="Q32" s="1"/>
      <c r="R32" s="41" t="str">
        <f t="shared" ref="R32" si="147">R31</f>
        <v/>
      </c>
      <c r="S32" s="32"/>
      <c r="T32" s="51" t="str">
        <f t="shared" ref="T32" si="148">IF(AND(LEFT(D31,2)="親子",M32=""),$W$2,"")</f>
        <v/>
      </c>
      <c r="U32" s="51"/>
      <c r="V32" s="51"/>
      <c r="W32" s="51"/>
      <c r="X32" s="51"/>
      <c r="Y32" s="51"/>
      <c r="Z32" s="51"/>
      <c r="AA32" s="43" t="str">
        <f t="shared" ref="AA32" si="149">IF(AND(R31&lt;&gt;"",OR(L31&lt;R31,L32&lt;R32)),IF(R31=$Y$2,$Y$3,$Z$3),IF(AND(D31="親子D",N32=""),$W$2,""))</f>
        <v/>
      </c>
      <c r="AB32" s="8">
        <f t="shared" si="8"/>
        <v>0</v>
      </c>
      <c r="AE32" s="72">
        <f t="shared" si="22"/>
        <v>0</v>
      </c>
      <c r="AF32" s="73">
        <f t="shared" si="23"/>
        <v>0</v>
      </c>
      <c r="AG32" s="73" t="str">
        <f t="shared" si="24"/>
        <v/>
      </c>
      <c r="AH32" s="73">
        <f t="shared" si="25"/>
        <v>0</v>
      </c>
      <c r="AI32" s="73">
        <f t="shared" si="26"/>
        <v>0</v>
      </c>
      <c r="AJ32" s="74">
        <f t="shared" si="27"/>
        <v>0</v>
      </c>
      <c r="AK32" s="73" t="str">
        <f t="shared" si="28"/>
        <v>不要</v>
      </c>
      <c r="AL32" s="73">
        <f t="shared" ref="AL32:AN32" si="150">AL31</f>
        <v>10</v>
      </c>
      <c r="AM32" s="73">
        <f t="shared" si="150"/>
        <v>0</v>
      </c>
      <c r="AN32" s="73">
        <f t="shared" si="150"/>
        <v>0</v>
      </c>
      <c r="AO32" s="73">
        <f t="shared" si="143"/>
        <v>0</v>
      </c>
      <c r="AP32" s="73" t="str">
        <f t="shared" si="143"/>
        <v/>
      </c>
      <c r="AQ32" s="73">
        <f t="shared" si="143"/>
        <v>0</v>
      </c>
      <c r="AR32" s="73" t="str">
        <f t="shared" si="143"/>
        <v/>
      </c>
      <c r="AS32" s="73" t="str">
        <f t="shared" si="36"/>
        <v/>
      </c>
      <c r="AT32" s="73" t="str">
        <f t="shared" si="36"/>
        <v/>
      </c>
      <c r="AU32" s="73" t="str">
        <f t="shared" si="36"/>
        <v/>
      </c>
      <c r="AV32" s="73" t="str">
        <f t="shared" si="37"/>
        <v/>
      </c>
      <c r="AW32" s="75" t="str">
        <f t="shared" si="38"/>
        <v/>
      </c>
      <c r="AX32" s="76"/>
    </row>
    <row r="33" spans="1:50" s="8" customFormat="1" ht="25.2" customHeight="1" x14ac:dyDescent="0.5">
      <c r="B33" s="53">
        <f t="shared" ref="B33" si="151">C33</f>
        <v>11</v>
      </c>
      <c r="C33" s="116">
        <v>11</v>
      </c>
      <c r="D33" s="118"/>
      <c r="E33" s="118"/>
      <c r="F33" s="54"/>
      <c r="G33" s="55" t="str">
        <f t="shared" si="1"/>
        <v/>
      </c>
      <c r="H33" s="54"/>
      <c r="I33" s="55" t="str">
        <f t="shared" si="2"/>
        <v/>
      </c>
      <c r="J33" s="56"/>
      <c r="K33" s="56"/>
      <c r="L33" s="56"/>
      <c r="M33" s="57" t="str">
        <f t="shared" ref="M33" si="152">IF(D33="親子D","親",IF(D33="混合D","男",LEFT(D33,1)))</f>
        <v/>
      </c>
      <c r="N33" s="58"/>
      <c r="O33" s="59" t="str">
        <f t="shared" ref="O33" si="153">IF($F33="","",IF($D33="親子D",$U$2,INDEX($S$2:$V$3,MATCH(M33,$R$2:$R$3,0),IF($J33&lt;&gt;"",1,IF($K33&lt;&gt;"",2,4)))))</f>
        <v/>
      </c>
      <c r="P33" s="40"/>
      <c r="Q33" s="1"/>
      <c r="R33" s="41" t="str">
        <f t="shared" ref="R33" si="154">IFERROR(HLOOKUP(E33,$Y$1:$Z$2,2,0),"")</f>
        <v/>
      </c>
      <c r="S33" s="32" t="str">
        <f t="shared" ref="S33" si="155">IF(D33="","",MATCH(D33,$S$1:$S$10,0))</f>
        <v/>
      </c>
      <c r="T33" s="42" t="str">
        <f t="shared" si="116"/>
        <v/>
      </c>
      <c r="U33" s="42" t="str">
        <f t="shared" si="116"/>
        <v/>
      </c>
      <c r="V33" s="42" t="str">
        <f t="shared" si="116"/>
        <v/>
      </c>
      <c r="W33" s="42" t="str">
        <f t="shared" si="116"/>
        <v/>
      </c>
      <c r="X33" s="42" t="str">
        <f t="shared" si="116"/>
        <v/>
      </c>
      <c r="Y33" s="42" t="str">
        <f t="shared" si="116"/>
        <v/>
      </c>
      <c r="Z33" s="42" t="str">
        <f t="shared" si="116"/>
        <v/>
      </c>
      <c r="AA33" s="43" t="str">
        <f t="shared" si="16"/>
        <v/>
      </c>
      <c r="AB33" s="8">
        <f t="shared" si="8"/>
        <v>0</v>
      </c>
      <c r="AE33" s="60">
        <f t="shared" si="22"/>
        <v>0</v>
      </c>
      <c r="AF33" s="61">
        <f t="shared" si="23"/>
        <v>0</v>
      </c>
      <c r="AG33" s="61" t="str">
        <f t="shared" si="24"/>
        <v/>
      </c>
      <c r="AH33" s="61">
        <f t="shared" si="25"/>
        <v>0</v>
      </c>
      <c r="AI33" s="61">
        <f t="shared" si="26"/>
        <v>0</v>
      </c>
      <c r="AJ33" s="62">
        <f t="shared" si="27"/>
        <v>0</v>
      </c>
      <c r="AK33" s="61" t="str">
        <f t="shared" si="28"/>
        <v>不要</v>
      </c>
      <c r="AL33" s="61">
        <f t="shared" ref="AL33:AN33" si="156">C33</f>
        <v>11</v>
      </c>
      <c r="AM33" s="61">
        <f t="shared" si="156"/>
        <v>0</v>
      </c>
      <c r="AN33" s="61">
        <f t="shared" si="156"/>
        <v>0</v>
      </c>
      <c r="AO33" s="61">
        <f t="shared" si="143"/>
        <v>0</v>
      </c>
      <c r="AP33" s="61" t="str">
        <f t="shared" si="143"/>
        <v/>
      </c>
      <c r="AQ33" s="61">
        <f t="shared" si="143"/>
        <v>0</v>
      </c>
      <c r="AR33" s="61" t="str">
        <f t="shared" si="143"/>
        <v/>
      </c>
      <c r="AS33" s="61" t="str">
        <f t="shared" si="36"/>
        <v/>
      </c>
      <c r="AT33" s="61" t="str">
        <f t="shared" si="36"/>
        <v/>
      </c>
      <c r="AU33" s="61" t="str">
        <f t="shared" si="36"/>
        <v/>
      </c>
      <c r="AV33" s="61" t="str">
        <f t="shared" si="37"/>
        <v/>
      </c>
      <c r="AW33" s="63" t="str">
        <f t="shared" si="38"/>
        <v/>
      </c>
      <c r="AX33" s="64"/>
    </row>
    <row r="34" spans="1:50" s="8" customFormat="1" ht="26.25" customHeight="1" thickBot="1" x14ac:dyDescent="0.55000000000000004">
      <c r="B34" s="65">
        <f t="shared" ref="B34" si="157">C33</f>
        <v>11</v>
      </c>
      <c r="C34" s="117"/>
      <c r="D34" s="119"/>
      <c r="E34" s="119"/>
      <c r="F34" s="66"/>
      <c r="G34" s="67" t="str">
        <f t="shared" si="1"/>
        <v/>
      </c>
      <c r="H34" s="66"/>
      <c r="I34" s="67" t="str">
        <f t="shared" si="2"/>
        <v/>
      </c>
      <c r="J34" s="68"/>
      <c r="K34" s="68"/>
      <c r="L34" s="68"/>
      <c r="M34" s="69" t="str">
        <f t="shared" ref="M34" si="158">IF(D33="親子D","子",IF(D33="混合D","女",LEFT(D33,1)))</f>
        <v/>
      </c>
      <c r="N34" s="70"/>
      <c r="O34" s="71" t="str">
        <f t="shared" ref="O34" si="159">IF($F34="","",IF($D33="親子D",0,INDEX($S$2:$V$3,MATCH(M34,$R$2:$R$3,0),IF($J34&lt;&gt;"",1,IF($K34&lt;&gt;"",2,4)))))</f>
        <v/>
      </c>
      <c r="P34" s="40"/>
      <c r="Q34" s="1"/>
      <c r="R34" s="41" t="str">
        <f t="shared" ref="R34" si="160">R33</f>
        <v/>
      </c>
      <c r="S34" s="32"/>
      <c r="T34" s="51" t="str">
        <f t="shared" ref="T34" si="161">IF(AND(LEFT(D33,2)="親子",M34=""),$W$2,"")</f>
        <v/>
      </c>
      <c r="U34" s="51"/>
      <c r="V34" s="51"/>
      <c r="W34" s="51"/>
      <c r="X34" s="51"/>
      <c r="Y34" s="51"/>
      <c r="Z34" s="51"/>
      <c r="AA34" s="43" t="str">
        <f t="shared" ref="AA34" si="162">IF(AND(R33&lt;&gt;"",OR(L33&lt;R33,L34&lt;R34)),IF(R33=$Y$2,$Y$3,$Z$3),IF(AND(D33="親子D",N34=""),$W$2,""))</f>
        <v/>
      </c>
      <c r="AB34" s="8">
        <f t="shared" si="8"/>
        <v>0</v>
      </c>
      <c r="AE34" s="72">
        <f t="shared" si="22"/>
        <v>0</v>
      </c>
      <c r="AF34" s="73">
        <f t="shared" si="23"/>
        <v>0</v>
      </c>
      <c r="AG34" s="73" t="str">
        <f t="shared" si="24"/>
        <v/>
      </c>
      <c r="AH34" s="73">
        <f t="shared" si="25"/>
        <v>0</v>
      </c>
      <c r="AI34" s="73">
        <f t="shared" si="26"/>
        <v>0</v>
      </c>
      <c r="AJ34" s="74">
        <f t="shared" si="27"/>
        <v>0</v>
      </c>
      <c r="AK34" s="73" t="str">
        <f t="shared" si="28"/>
        <v>不要</v>
      </c>
      <c r="AL34" s="73">
        <f t="shared" ref="AL34:AN34" si="163">AL33</f>
        <v>11</v>
      </c>
      <c r="AM34" s="73">
        <f t="shared" si="163"/>
        <v>0</v>
      </c>
      <c r="AN34" s="73">
        <f t="shared" si="163"/>
        <v>0</v>
      </c>
      <c r="AO34" s="73">
        <f t="shared" si="143"/>
        <v>0</v>
      </c>
      <c r="AP34" s="73" t="str">
        <f t="shared" si="143"/>
        <v/>
      </c>
      <c r="AQ34" s="73">
        <f t="shared" si="143"/>
        <v>0</v>
      </c>
      <c r="AR34" s="73" t="str">
        <f t="shared" si="143"/>
        <v/>
      </c>
      <c r="AS34" s="73" t="str">
        <f t="shared" si="36"/>
        <v/>
      </c>
      <c r="AT34" s="73" t="str">
        <f t="shared" si="36"/>
        <v/>
      </c>
      <c r="AU34" s="73" t="str">
        <f t="shared" si="36"/>
        <v/>
      </c>
      <c r="AV34" s="73" t="str">
        <f t="shared" si="37"/>
        <v/>
      </c>
      <c r="AW34" s="75" t="str">
        <f t="shared" si="38"/>
        <v/>
      </c>
      <c r="AX34" s="76"/>
    </row>
    <row r="35" spans="1:50" s="8" customFormat="1" ht="25.2" customHeight="1" x14ac:dyDescent="0.5">
      <c r="B35" s="53">
        <f t="shared" ref="B35" si="164">C35</f>
        <v>12</v>
      </c>
      <c r="C35" s="116">
        <v>12</v>
      </c>
      <c r="D35" s="118"/>
      <c r="E35" s="118"/>
      <c r="F35" s="54"/>
      <c r="G35" s="55" t="str">
        <f t="shared" si="1"/>
        <v/>
      </c>
      <c r="H35" s="54"/>
      <c r="I35" s="55" t="str">
        <f t="shared" si="2"/>
        <v/>
      </c>
      <c r="J35" s="56"/>
      <c r="K35" s="56"/>
      <c r="L35" s="56"/>
      <c r="M35" s="57" t="str">
        <f t="shared" ref="M35" si="165">IF(D35="親子D","親",IF(D35="混合D","男",LEFT(D35,1)))</f>
        <v/>
      </c>
      <c r="N35" s="58"/>
      <c r="O35" s="59" t="str">
        <f t="shared" ref="O35" si="166">IF($F35="","",IF($D35="親子D",$U$2,INDEX($S$2:$V$3,MATCH(M35,$R$2:$R$3,0),IF($J35&lt;&gt;"",1,IF($K35&lt;&gt;"",2,4)))))</f>
        <v/>
      </c>
      <c r="P35" s="40"/>
      <c r="Q35" s="1"/>
      <c r="R35" s="41" t="str">
        <f t="shared" ref="R35" si="167">IFERROR(HLOOKUP(E35,$Y$1:$Z$2,2,0),"")</f>
        <v/>
      </c>
      <c r="S35" s="32" t="str">
        <f t="shared" ref="S35" si="168">IF(D35="","",MATCH(D35,$S$1:$S$10,0))</f>
        <v/>
      </c>
      <c r="T35" s="42" t="str">
        <f t="shared" si="116"/>
        <v/>
      </c>
      <c r="U35" s="42" t="str">
        <f t="shared" si="116"/>
        <v/>
      </c>
      <c r="V35" s="42" t="str">
        <f t="shared" si="116"/>
        <v/>
      </c>
      <c r="W35" s="42" t="str">
        <f t="shared" si="116"/>
        <v/>
      </c>
      <c r="X35" s="42" t="str">
        <f t="shared" si="116"/>
        <v/>
      </c>
      <c r="Y35" s="42" t="str">
        <f t="shared" si="116"/>
        <v/>
      </c>
      <c r="Z35" s="42" t="str">
        <f t="shared" si="116"/>
        <v/>
      </c>
      <c r="AA35" s="43" t="str">
        <f t="shared" si="16"/>
        <v/>
      </c>
      <c r="AB35" s="8">
        <f t="shared" si="8"/>
        <v>0</v>
      </c>
      <c r="AE35" s="60">
        <f t="shared" si="22"/>
        <v>0</v>
      </c>
      <c r="AF35" s="61">
        <f t="shared" si="23"/>
        <v>0</v>
      </c>
      <c r="AG35" s="61" t="str">
        <f t="shared" si="24"/>
        <v/>
      </c>
      <c r="AH35" s="61">
        <f t="shared" si="25"/>
        <v>0</v>
      </c>
      <c r="AI35" s="61">
        <f t="shared" si="26"/>
        <v>0</v>
      </c>
      <c r="AJ35" s="62">
        <f t="shared" si="27"/>
        <v>0</v>
      </c>
      <c r="AK35" s="61" t="str">
        <f t="shared" si="28"/>
        <v>不要</v>
      </c>
      <c r="AL35" s="61">
        <f t="shared" ref="AL35:AN35" si="169">C35</f>
        <v>12</v>
      </c>
      <c r="AM35" s="61">
        <f t="shared" si="169"/>
        <v>0</v>
      </c>
      <c r="AN35" s="61">
        <f t="shared" si="169"/>
        <v>0</v>
      </c>
      <c r="AO35" s="61">
        <f t="shared" si="143"/>
        <v>0</v>
      </c>
      <c r="AP35" s="61" t="str">
        <f t="shared" si="143"/>
        <v/>
      </c>
      <c r="AQ35" s="61">
        <f t="shared" si="143"/>
        <v>0</v>
      </c>
      <c r="AR35" s="61" t="str">
        <f t="shared" si="143"/>
        <v/>
      </c>
      <c r="AS35" s="61" t="str">
        <f t="shared" si="36"/>
        <v/>
      </c>
      <c r="AT35" s="61" t="str">
        <f t="shared" si="36"/>
        <v/>
      </c>
      <c r="AU35" s="61" t="str">
        <f t="shared" si="36"/>
        <v/>
      </c>
      <c r="AV35" s="61" t="str">
        <f t="shared" si="37"/>
        <v/>
      </c>
      <c r="AW35" s="63" t="str">
        <f t="shared" si="38"/>
        <v/>
      </c>
      <c r="AX35" s="64"/>
    </row>
    <row r="36" spans="1:50" s="8" customFormat="1" ht="26.25" customHeight="1" thickBot="1" x14ac:dyDescent="0.55000000000000004">
      <c r="B36" s="65">
        <f t="shared" ref="B36" si="170">C35</f>
        <v>12</v>
      </c>
      <c r="C36" s="117"/>
      <c r="D36" s="119"/>
      <c r="E36" s="119"/>
      <c r="F36" s="66"/>
      <c r="G36" s="67" t="str">
        <f t="shared" si="1"/>
        <v/>
      </c>
      <c r="H36" s="66"/>
      <c r="I36" s="67" t="str">
        <f t="shared" si="2"/>
        <v/>
      </c>
      <c r="J36" s="68"/>
      <c r="K36" s="68"/>
      <c r="L36" s="68"/>
      <c r="M36" s="69" t="str">
        <f t="shared" ref="M36" si="171">IF(D35="親子D","子",IF(D35="混合D","女",LEFT(D35,1)))</f>
        <v/>
      </c>
      <c r="N36" s="77"/>
      <c r="O36" s="78" t="str">
        <f t="shared" ref="O36" si="172">IF($F36="","",IF($D35="親子D",0,INDEX($S$2:$V$3,MATCH(M36,$R$2:$R$3,0),IF($J36&lt;&gt;"",1,IF($K36&lt;&gt;"",2,4)))))</f>
        <v/>
      </c>
      <c r="P36" s="40"/>
      <c r="Q36" s="1"/>
      <c r="R36" s="41" t="str">
        <f t="shared" ref="R36" si="173">R35</f>
        <v/>
      </c>
      <c r="S36" s="32"/>
      <c r="T36" s="51" t="str">
        <f t="shared" ref="T36" si="174">IF(AND(LEFT(D35,2)="親子",M36=""),$W$2,"")</f>
        <v/>
      </c>
      <c r="U36" s="51"/>
      <c r="V36" s="51"/>
      <c r="W36" s="51"/>
      <c r="X36" s="51"/>
      <c r="Y36" s="51"/>
      <c r="Z36" s="51"/>
      <c r="AA36" s="43" t="str">
        <f t="shared" ref="AA36" si="175">IF(AND(R35&lt;&gt;"",OR(L35&lt;R35,L36&lt;R36)),IF(R35=$Y$2,$Y$3,$Z$3),IF(AND(D35="親子D",N36=""),$W$2,""))</f>
        <v/>
      </c>
      <c r="AB36" s="8">
        <f t="shared" si="8"/>
        <v>0</v>
      </c>
      <c r="AE36" s="72">
        <f t="shared" si="22"/>
        <v>0</v>
      </c>
      <c r="AF36" s="73">
        <f t="shared" si="23"/>
        <v>0</v>
      </c>
      <c r="AG36" s="73" t="str">
        <f t="shared" si="24"/>
        <v/>
      </c>
      <c r="AH36" s="73">
        <f t="shared" si="25"/>
        <v>0</v>
      </c>
      <c r="AI36" s="73">
        <f t="shared" si="26"/>
        <v>0</v>
      </c>
      <c r="AJ36" s="74">
        <f t="shared" si="27"/>
        <v>0</v>
      </c>
      <c r="AK36" s="73" t="str">
        <f t="shared" si="28"/>
        <v>不要</v>
      </c>
      <c r="AL36" s="73">
        <f t="shared" ref="AL36:AN36" si="176">AL35</f>
        <v>12</v>
      </c>
      <c r="AM36" s="73">
        <f t="shared" si="176"/>
        <v>0</v>
      </c>
      <c r="AN36" s="73">
        <f t="shared" si="176"/>
        <v>0</v>
      </c>
      <c r="AO36" s="73">
        <f t="shared" si="143"/>
        <v>0</v>
      </c>
      <c r="AP36" s="73" t="str">
        <f t="shared" si="143"/>
        <v/>
      </c>
      <c r="AQ36" s="73">
        <f t="shared" si="143"/>
        <v>0</v>
      </c>
      <c r="AR36" s="73" t="str">
        <f t="shared" si="143"/>
        <v/>
      </c>
      <c r="AS36" s="73" t="str">
        <f t="shared" si="36"/>
        <v/>
      </c>
      <c r="AT36" s="73" t="str">
        <f t="shared" si="36"/>
        <v/>
      </c>
      <c r="AU36" s="73" t="str">
        <f t="shared" si="36"/>
        <v/>
      </c>
      <c r="AV36" s="73" t="str">
        <f t="shared" si="37"/>
        <v/>
      </c>
      <c r="AW36" s="75" t="str">
        <f t="shared" si="38"/>
        <v/>
      </c>
      <c r="AX36" s="76"/>
    </row>
    <row r="37" spans="1:50" x14ac:dyDescent="0.5">
      <c r="A37" s="1"/>
      <c r="B37" s="1"/>
      <c r="C37" s="79"/>
      <c r="D37" s="1"/>
      <c r="E37" s="1"/>
      <c r="F37" s="1"/>
      <c r="G37" s="7"/>
      <c r="H37" s="1"/>
      <c r="I37" s="7"/>
      <c r="J37" s="1"/>
      <c r="K37" s="1"/>
      <c r="L37" s="1"/>
      <c r="M37" s="1"/>
      <c r="N37" s="1"/>
      <c r="O37" s="1"/>
      <c r="P37" s="1"/>
      <c r="Q37" s="1"/>
    </row>
  </sheetData>
  <sheetProtection sheet="1" selectLockedCells="1"/>
  <mergeCells count="58">
    <mergeCell ref="C35:C36"/>
    <mergeCell ref="D35:D36"/>
    <mergeCell ref="E35:E36"/>
    <mergeCell ref="C31:C32"/>
    <mergeCell ref="D31:D32"/>
    <mergeCell ref="E31:E32"/>
    <mergeCell ref="C33:C34"/>
    <mergeCell ref="D33:D34"/>
    <mergeCell ref="E33:E34"/>
    <mergeCell ref="C27:C28"/>
    <mergeCell ref="D27:D28"/>
    <mergeCell ref="E27:E28"/>
    <mergeCell ref="C29:C30"/>
    <mergeCell ref="D29:D30"/>
    <mergeCell ref="E29:E30"/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I8:O9"/>
    <mergeCell ref="C11:C12"/>
    <mergeCell ref="D11:D12"/>
    <mergeCell ref="E11:E12"/>
    <mergeCell ref="C13:C14"/>
    <mergeCell ref="D13:D14"/>
    <mergeCell ref="E13:E14"/>
    <mergeCell ref="C6:D6"/>
    <mergeCell ref="E6:G6"/>
    <mergeCell ref="C7:D7"/>
    <mergeCell ref="E7:F7"/>
    <mergeCell ref="C8:D8"/>
    <mergeCell ref="E8:F8"/>
    <mergeCell ref="C3:D3"/>
    <mergeCell ref="E3:F3"/>
    <mergeCell ref="C4:D4"/>
    <mergeCell ref="E4:F4"/>
    <mergeCell ref="C5:D5"/>
    <mergeCell ref="E5:F5"/>
    <mergeCell ref="C1:K1"/>
    <mergeCell ref="L1:O1"/>
    <mergeCell ref="W1:X1"/>
    <mergeCell ref="C2:D2"/>
    <mergeCell ref="E2:F2"/>
    <mergeCell ref="W2:X2"/>
  </mergeCells>
  <phoneticPr fontId="3"/>
  <conditionalFormatting sqref="E2:F7">
    <cfRule type="expression" dxfId="4" priority="1" stopIfTrue="1">
      <formula>AND(COUNTA($F$13:$F$28)&gt;0,E2="")</formula>
    </cfRule>
  </conditionalFormatting>
  <conditionalFormatting sqref="F11:F36">
    <cfRule type="expression" dxfId="3" priority="4" stopIfTrue="1">
      <formula>AND($F11&lt;&gt;"",AB11=0)</formula>
    </cfRule>
  </conditionalFormatting>
  <conditionalFormatting sqref="F12:O36">
    <cfRule type="expression" dxfId="2" priority="2">
      <formula>RIGHT($D11,1)="S"</formula>
    </cfRule>
  </conditionalFormatting>
  <conditionalFormatting sqref="L11:L36">
    <cfRule type="expression" dxfId="1" priority="5" stopIfTrue="1">
      <formula>AND($R11&lt;&gt;"",$L11&lt;$R11)</formula>
    </cfRule>
  </conditionalFormatting>
  <conditionalFormatting sqref="N12:N36">
    <cfRule type="expression" dxfId="0" priority="3">
      <formula>AND($D11="親子D",N12="")</formula>
    </cfRule>
  </conditionalFormatting>
  <dataValidations count="9">
    <dataValidation type="whole" operator="greaterThanOrEqual" allowBlank="1" showInputMessage="1" showErrorMessage="1" error="年齢が足りていません_x000a_" sqref="L11:L36" xr:uid="{2F2F6A6E-4255-4DDE-B9C9-6EE1B7ECCE6C}">
      <formula1>VALUE(R11)</formula1>
    </dataValidation>
    <dataValidation type="list" allowBlank="1" showInputMessage="1" showErrorMessage="1" sqref="D11:D36" xr:uid="{EA166790-E53C-4AF8-BDE4-11270E847355}">
      <formula1>$S$5:$S$8</formula1>
    </dataValidation>
    <dataValidation type="list" imeMode="hiragana" allowBlank="1" showInputMessage="1" showErrorMessage="1" sqref="J11:K36" xr:uid="{005796DA-09FC-4CC3-94E9-9D13A718F0CC}">
      <formula1>"〇"</formula1>
    </dataValidation>
    <dataValidation type="list" allowBlank="1" showInputMessage="1" showErrorMessage="1" sqref="E8" xr:uid="{9ECAFC6A-551A-4CFD-992B-B9FB9234ED65}">
      <formula1>"必要,不要"</formula1>
    </dataValidation>
    <dataValidation imeMode="halfKatakana" allowBlank="1" showInputMessage="1" showErrorMessage="1" sqref="B11:B36" xr:uid="{EA562A90-333D-4C60-BE23-0C2ADC14A7F0}"/>
    <dataValidation imeMode="halfAlpha" allowBlank="1" showInputMessage="1" showErrorMessage="1" sqref="E6:G6 M35 E2 N11:N36 E7:F7 M17 M19 M21 M23 M25 M27 M29 M31 M33 M11:M13 M15" xr:uid="{4E2FDE40-6169-40F4-887D-4136F651FC3E}"/>
    <dataValidation imeMode="hiragana" allowBlank="1" showInputMessage="1" showErrorMessage="1" sqref="F11:F36 H11:H36 E5:F5 E3:F3" xr:uid="{6E387E1E-6F45-43FC-AC0B-B2A2F8B4D567}"/>
    <dataValidation imeMode="fullKatakana" allowBlank="1" showInputMessage="1" showErrorMessage="1" sqref="G11:G36 E4:F4 I11:I36" xr:uid="{3AE4B099-0C96-41E8-AC2C-3435B61092F2}"/>
    <dataValidation type="list" allowBlank="1" showInputMessage="1" showErrorMessage="1" sqref="E11:E36" xr:uid="{28D41D76-0BEB-4219-B132-53045B8AA03F}">
      <formula1>$T11:$Z11</formula1>
    </dataValidation>
  </dataValidations>
  <printOptions horizontalCentered="1"/>
  <pageMargins left="0.11811023622047245" right="0.11811023622047245" top="0.47244094488188981" bottom="0.35433070866141736" header="0.43307086614173229" footer="0.23622047244094491"/>
  <pageSetup paperSize="9" scale="95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結成記念</vt:lpstr>
      <vt:lpstr>結成記念!Print_Area</vt:lpstr>
      <vt:lpstr>結成記念!Print_Titles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yamato_badkyou@yahoo.co.jp</cp:lastModifiedBy>
  <dcterms:created xsi:type="dcterms:W3CDTF">2026-03-18T07:24:48Z</dcterms:created>
  <dcterms:modified xsi:type="dcterms:W3CDTF">2026-03-20T04:59:16Z</dcterms:modified>
</cp:coreProperties>
</file>